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ummary" sheetId="1" state="visible" r:id="rId3"/>
    <sheet name="Obligation Register" sheetId="2" state="visible" r:id="rId4"/>
    <sheet name="Utility Scenarios" sheetId="3" state="visible" r:id="rId5"/>
    <sheet name="Published Fees" sheetId="4" state="visible" r:id="rId6"/>
    <sheet name="Source Index" sheetId="5" state="visible" r:id="rId7"/>
  </sheets>
  <definedNames>
    <definedName function="false" hidden="false" localSheetId="1" name="_xlnm.Print_Area" vbProcedure="false">'Obligation Register'!$B$2:$U$75</definedName>
    <definedName function="false" hidden="true" localSheetId="1" name="_xlnm._FilterDatabase" vbProcedure="false">'Obligation Register'!$C$8:$U$75</definedName>
    <definedName function="false" hidden="false" localSheetId="3" name="_xlnm.Print_Area" vbProcedure="false">'Published Fees'!$B$2:$I$31</definedName>
    <definedName function="false" hidden="false" localSheetId="4" name="_xlnm.Print_Area" vbProcedure="false">'Source Index'!$B$2:$G$49</definedName>
    <definedName function="false" hidden="false" localSheetId="0" name="_xlnm.Print_Area" vbProcedure="false">Summary!$B$2:$K$37</definedName>
    <definedName function="false" hidden="false" localSheetId="2" name="_xlnm.Print_Area" vbProcedure="false">'Utility Scenarios'!$B$2:$J$56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12" authorId="0">
      <text>
        <r>
          <rPr>
            <sz val="10"/>
            <rFont val="Arial"/>
            <family val="2"/>
          </rPr>
          <t xml:space="preserve">Source: Obligation Register; as at 7 August 2026; Food &amp; Environmental Health. URL: Internal workbook sheet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Obligation Register; as at 7 August 2026; Health, Safety &amp; Local Environment. URL: Internal workbook sheet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16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Obligation Register; as at 7 August 2026; Rates &amp; Utilities. URL: Internal workbook sheet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4</xdr:row>
                <xdr:rowOff>6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Obligation Register; as at 7 August 2026; Waste &amp; Recycling. URL: Internal workbook sheet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Obligation Register; as at 7 August 2026; Water, Drainage &amp; Hygiene. URL: Internal workbook sheet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</commentList>
</comments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C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C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C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C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C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C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C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C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C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C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C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C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C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C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D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D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D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D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D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D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D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D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D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D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D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D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D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D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D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D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D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E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E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E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E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E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E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E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E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E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E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E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E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F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F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F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F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F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F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F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F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F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F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F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F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G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G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G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G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G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G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G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G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G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G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G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G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H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H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H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H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H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H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H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H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H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H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H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H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H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H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H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H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H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H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I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I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I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I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I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I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I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I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I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I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I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I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I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I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I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I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I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I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J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J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J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J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J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J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J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J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J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J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J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J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J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J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J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J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J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J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J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K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K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K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K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K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K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K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K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K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K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K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K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K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K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K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K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K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K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K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L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L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L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L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L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L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L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L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L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L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L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L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L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L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L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L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L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L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L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M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M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M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M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M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M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M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M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M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M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M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M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M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M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M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M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M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M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M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N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N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N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N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N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N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N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N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N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N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N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N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N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N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N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N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N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N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N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O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O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O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O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O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O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O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O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O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O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O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O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O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O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O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O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O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O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O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P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P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P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P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P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P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P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P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P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P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P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P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P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P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P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P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P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P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P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Q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Q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Q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Q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Q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Q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Q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Q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Q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Q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Q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Q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Q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Q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Q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Q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Q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Q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Q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R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R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R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R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R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R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R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R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R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R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R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R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R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R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R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R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R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R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R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S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S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S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S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S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S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S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S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S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S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S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S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S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S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S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S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S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S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S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T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T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T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T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T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T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T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T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T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T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T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T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T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T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T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T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T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T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T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U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Register food establishment.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10" authorId="0">
      <text>
        <r>
          <rPr>
            <sz val="10"/>
            <rFont val="Arial"/>
            <family val="2"/>
          </rPr>
          <t xml:space="preserve">Source: Food Standards Agency: Safer Food, Better Business; as at 7 August 2026; HACCP-based food-safety management / SFBB.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11" authorId="0">
      <text>
        <r>
          <rPr>
            <sz val="10"/>
            <rFont val="Arial"/>
            <family val="2"/>
          </rPr>
          <t xml:space="preserve">Source: Food Standards Agency: Starting a food business; as at 7 August 2026; Food hygiene instruction and role training.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12" authorId="0">
      <text>
        <r>
          <rPr>
            <sz val="10"/>
            <rFont val="Arial"/>
            <family val="2"/>
          </rPr>
          <t xml:space="preserve">Source: Food Standards Agency: Allergen guidance; as at 7 August 2026; Allergen management and customer information.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13" authorId="0">
      <text>
        <r>
          <rPr>
            <sz val="10"/>
            <rFont val="Arial"/>
            <family val="2"/>
          </rPr>
          <t xml:space="preserve">Source: Food Standards Agency: PPDS labelling; as at 7 August 2026; PPDS ingredients and allergen labels.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14" authorId="0">
      <text>
        <r>
          <rPr>
            <sz val="10"/>
            <rFont val="Arial"/>
            <family val="2"/>
          </rPr>
          <t xml:space="preserve">Source: Food Standards Agency: Starting a food business; as at 7 August 2026; Temperature control, probes and calibration.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1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Pest prevention and monitoring.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16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improvement/reinspection route.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17" authorId="0">
      <text>
        <r>
          <rPr>
            <sz val="10"/>
            <rFont val="Arial"/>
            <family val="2"/>
          </rPr>
          <t xml:space="preserve">Source: Severn Trent: Fats, oils and grease; as at 7 August 2026; Grease management / kitchen drainage controls.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1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Primary Authority or paid business advice.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Confirm retailer, wholesaler, meters and historic bills.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U20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Water/wastewater capacity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U21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Large-diameter water service application and works.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U22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approval/inspection.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14</xdr:rowOff>
              </xdr:to>
            </anchor>
          </commentPr>
        </mc:Choice>
        <mc:Fallback/>
      </mc:AlternateContent>
    </comment>
    <comment ref="U2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Water and sewer infrastructure charges.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60</xdr:rowOff>
              </xdr:to>
            </anchor>
          </commentPr>
        </mc:Choice>
        <mc:Fallback/>
      </mc:AlternateContent>
    </comment>
    <comment ref="U24" authorId="0">
      <text>
        <r>
          <rPr>
            <sz val="10"/>
            <rFont val="Arial"/>
            <family val="2"/>
          </rPr>
          <t xml:space="preserve">Source: Severn Trent: Water Fittings Regulations; as at 7 August 2026; Water Fittings Regulation 5 notification and compliance.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25" authorId="0">
      <text>
        <r>
          <rPr>
            <sz val="10"/>
            <rFont val="Arial"/>
            <family val="2"/>
          </rPr>
          <t xml:space="preserve">Source: Severn Trent: Water Fittings Regulations; as at 7 August 2026; Backflow prevention / RPZ inspection regime.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26" authorId="0">
      <text>
        <r>
          <rPr>
            <sz val="10"/>
            <rFont val="Arial"/>
            <family val="2"/>
          </rPr>
          <t xml:space="preserve">Source: HSE L8: Legionnaires’ disease control; as at 7 August 2026; Legionella risk assessment and written control scheme.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27" authorId="0">
      <text>
        <r>
          <rPr>
            <sz val="10"/>
            <rFont val="Arial"/>
            <family val="2"/>
          </rPr>
          <t xml:space="preserve">Source: HSE HSG274 Part 2: Hot and cold water systems; as at 7 August 2026; Legionella monitoring, flushing and shower hygiene.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2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Legionella sampling and remedial disinfection.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2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drainage verification and challenge.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U30" authorId="0">
      <text>
        <r>
          <rPr>
            <sz val="10"/>
            <rFont val="Arial"/>
            <family val="2"/>
          </rPr>
          <t xml:space="preserve">Source: Severn Trent: Trade effluent; as at 7 August 2026; Trade-effluent determination/consent.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31" authorId="0">
      <text>
        <r>
          <rPr>
            <sz val="10"/>
            <rFont val="Arial"/>
            <family val="2"/>
          </rPr>
          <t xml:space="preserve">Source: Severn Trent: Trade effluent; as at 7 August 2026; Drainage plan, spill response and drain labelling.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Remote leak detection and automatic isolation.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33" authorId="0">
      <text>
        <r>
          <rPr>
            <sz val="10"/>
            <rFont val="Arial"/>
            <family val="2"/>
          </rPr>
          <t xml:space="preserve">Source: Stoke-on-Trent City Council: Business waste; as at 7 August 2026; Integrated commercial-waste contract and secure bin store.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34" authorId="0">
      <text>
        <r>
          <rPr>
            <sz val="10"/>
            <rFont val="Arial"/>
            <family val="2"/>
          </rPr>
          <t xml:space="preserve">Source: Stoke-on-Trent City Council: Simpler Recycling; as at 7 August 2026; Simpler Recycling separation.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35" authorId="0">
      <text>
        <r>
          <rPr>
            <sz val="10"/>
            <rFont val="Arial"/>
            <family val="2"/>
          </rPr>
          <t xml:space="preserve">Source: Stoke-on-Trent City Council: Simpler Recycling; as at 7 August 2026; Food-waste collection.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36" authorId="0">
      <text>
        <r>
          <rPr>
            <sz val="10"/>
            <rFont val="Arial"/>
            <family val="2"/>
          </rPr>
          <t xml:space="preserve">Source: GOV.UK: Dispose of business or commercial waste; as at 7 August 2026; Glass and bar packaging stream.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37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Used cooking oil / grease-trap waste.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38" authorId="0">
      <text>
        <r>
          <rPr>
            <sz val="10"/>
            <rFont val="Arial"/>
            <family val="2"/>
          </rPr>
          <t xml:space="preserve">Source: GOV.UK: Dispose of business or commercial waste; as at 7 August 2026; Waste transfer notes and carrier/consignee checks.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39" authorId="0">
      <text>
        <r>
          <rPr>
            <sz val="10"/>
            <rFont val="Arial"/>
            <family val="2"/>
          </rPr>
          <t xml:space="preserve">Source: GOV.UK: Hazardous waste; as at 7 August 2026; Hazardous waste classification and consignment.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U40" authorId="0">
      <text>
        <r>
          <rPr>
            <sz val="10"/>
            <rFont val="Arial"/>
            <family val="2"/>
          </rPr>
          <t xml:space="preserve">Source: GOV.UK: Hazardous waste; as at 7 August 2026; WEEE, batteries, lamps and refrigerant recovery.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U4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Sanitary and hygiene waste.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4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Confidential paper and secure media destruction.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43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Oil storage secondary containment.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4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VOA assessment and business-rates account.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45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Confirm qualifying RHL multiplier.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46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/ one-penny supplement check.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9</xdr:row>
                <xdr:rowOff>59</xdr:rowOff>
              </xdr:to>
            </anchor>
          </commentPr>
        </mc:Choice>
        <mc:Fallback/>
      </mc:AlternateContent>
    </comment>
    <comment ref="U47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Empty-property relief notification.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48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BID levy boundary check.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4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capacity study and load schedule.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5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service/substation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5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connection or capacity upgrade.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5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Energy supply procurement and metering.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53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Commercial EPC and lease energy due diligence.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54" authorId="0">
      <text>
        <r>
          <rPr>
            <sz val="10"/>
            <rFont val="Arial"/>
            <family val="2"/>
          </rPr>
          <t xml:space="preserve">Source: MHCLG: Air-conditioning inspections for buildings; as at 7 August 2026; TM44 air-conditioning inspection.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U55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F-gas asset register, certified maintenance and leak checks.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34</xdr:rowOff>
              </xdr:to>
            </anchor>
          </commentPr>
        </mc:Choice>
        <mc:Fallback/>
      </mc:AlternateContent>
    </comment>
    <comment ref="U56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HVAC/refrigeration planned preventive maintenance.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57" authorId="0">
      <text>
        <r>
          <rPr>
            <sz val="10"/>
            <rFont val="Arial"/>
            <family val="2"/>
          </rPr>
          <t xml:space="preserve">Source: HSE: Maintaining portable electrical equipment; as at 7 August 2026; Fixed electrical installation condition and maintenance.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58" authorId="0">
      <text>
        <r>
          <rPr>
            <sz val="10"/>
            <rFont val="Arial"/>
            <family val="2"/>
          </rPr>
          <t xml:space="preserve">Source: HSE: Maintaining portable electrical equipment; as at 7 August 2026; Portable/movable electrical equipment regime.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59" authorId="0">
      <text>
        <r>
          <rPr>
            <sz val="10"/>
            <rFont val="Arial"/>
            <family val="2"/>
          </rPr>
          <t xml:space="preserve">Source: HSE: Gas safety in catering and hospitality; as at 7 August 2026; Gas catering appliances, ventilation and interlocks.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6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Kitchen extract cleaning and verification.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61" authorId="0">
      <text>
        <r>
          <rPr>
            <sz val="10"/>
            <rFont val="Arial"/>
            <family val="2"/>
          </rPr>
          <t xml:space="preserve">Source: HSE: Written schemes of examination; as at 7 August 2026; Pressure-system written scheme and examinations.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62" authorId="0">
      <text>
        <r>
          <rPr>
            <sz val="10"/>
            <rFont val="Arial"/>
            <family val="2"/>
          </rPr>
          <t xml:space="preserve">Source: GOV.UK: Cooling tower notification; as at 7 August 2026; Cooling tower / evaporative condenser notification and controls.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63" authorId="0">
      <text>
        <r>
          <rPr>
            <sz val="10"/>
            <rFont val="Arial"/>
            <family val="2"/>
          </rPr>
          <t xml:space="preserve">Source: HSE: Prepare a health and safety policy; as at 7 August 2026; Health-and-safety policy and governance.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64" authorId="0">
      <text>
        <r>
          <rPr>
            <sz val="10"/>
            <rFont val="Arial"/>
            <family val="2"/>
          </rPr>
          <t xml:space="preserve">Source: HSE: Managing risks and risk assessment at work; as at 7 August 2026; Suitable and sufficient risk assessments.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65" authorId="0">
      <text>
        <r>
          <rPr>
            <sz val="10"/>
            <rFont val="Arial"/>
            <family val="2"/>
          </rPr>
          <t xml:space="preserve">Source: HSE: First aid at work; as at 7 August 2026; First-aid needs assessment, kit and coverage.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6</xdr:row>
                <xdr:rowOff>9</xdr:rowOff>
              </xdr:to>
            </anchor>
          </commentPr>
        </mc:Choice>
        <mc:Fallback/>
      </mc:AlternateContent>
    </comment>
    <comment ref="U66" authorId="0">
      <text>
        <r>
          <rPr>
            <sz val="10"/>
            <rFont val="Arial"/>
            <family val="2"/>
          </rPr>
          <t xml:space="preserve">Source: HSE: COSHH risk assessment; as at 7 August 2026; COSHH assessments and chemical management.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U67" authorId="0">
      <text>
        <r>
          <rPr>
            <sz val="10"/>
            <rFont val="Arial"/>
            <family val="2"/>
          </rPr>
          <t xml:space="preserve">Source: HSE: RIDDOR records; as at 7 August 2026; Accident book, RIDDOR and insurer notification protocol.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7</xdr:row>
                <xdr:rowOff>19</xdr:rowOff>
              </xdr:to>
            </anchor>
          </commentPr>
        </mc:Choice>
        <mc:Fallback/>
      </mc:AlternateContent>
    </comment>
    <comment ref="U68" authorId="0">
      <text>
        <r>
          <rPr>
            <sz val="10"/>
            <rFont val="Arial"/>
            <family val="2"/>
          </rPr>
          <t xml:space="preserve">Source: DEFRA: Statutory nuisance and noise; as at 7 August 2026; Noise, vibration, odour and artificial-light control.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69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Acoustic attenuation / plant silencers / noise limiter.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7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Audible intruder-alarm keyholder and maintenance.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  <comment ref="U71" authorId="0">
      <text>
        <r>
          <rPr>
            <sz val="10"/>
            <rFont val="Arial"/>
            <family val="2"/>
          </rPr>
          <t xml:space="preserve">Source: GOV.UK: Smoking at work; as at 7 August 2026; Smoke-free premises and signage.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5</xdr:row>
                <xdr:rowOff>14</xdr:rowOff>
              </xdr:to>
            </anchor>
          </commentPr>
        </mc:Choice>
        <mc:Fallback/>
      </mc:AlternateContent>
    </comment>
    <comment ref="U72" authorId="0">
      <text>
        <r>
          <rPr>
            <sz val="10"/>
            <rFont val="Arial"/>
            <family val="2"/>
          </rPr>
          <t xml:space="preserve">Source: Stoke environmental protection fees 2026–27; as at 7 August 2026; Environmental-permit screening.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16</xdr:rowOff>
              </xdr:to>
            </anchor>
          </commentPr>
        </mc:Choice>
        <mc:Fallback/>
      </mc:AlternateContent>
    </comment>
    <comment ref="U73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74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permit.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1</xdr:rowOff>
              </xdr:to>
            </anchor>
          </commentPr>
        </mc:Choice>
        <mc:Fallback/>
      </mc:AlternateContent>
    </comment>
    <comment ref="U75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Environmental information enquiry.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8</xdr:rowOff>
              </xdr:from>
              <xdr:to>
                <xdr:col>1</xdr:col>
                <xdr:colOff>55</xdr:colOff>
                <xdr:row>8</xdr:row>
                <xdr:rowOff>31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very small (0–20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9</xdr:row>
                <xdr:rowOff>2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10</xdr:row>
                <xdr:rowOff>4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medium (2,000–19,999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10</xdr:row>
                <xdr:rowOff>25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very small (&lt;278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10</xdr:row>
                <xdr:rowOff>32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11</xdr:row>
                <xdr:rowOff>12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medium (2,778–27,777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12</xdr:row>
                <xdr:rowOff>7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Metered potable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Return-to-sewer assumption.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38</xdr:rowOff>
              </xdr:from>
              <xdr:to>
                <xdr:col>1</xdr:col>
                <xdr:colOff>55</xdr:colOff>
                <xdr:row>14</xdr:row>
                <xdr:rowOff>4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18</xdr:rowOff>
              </xdr:from>
              <xdr:to>
                <xdr:col>1</xdr:col>
                <xdr:colOff>55</xdr:colOff>
                <xdr:row>14</xdr:row>
                <xdr:rowOff>26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meter fixed 26–50 mm.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39</xdr:rowOff>
              </xdr:from>
              <xdr:to>
                <xdr:col>1</xdr:col>
                <xdr:colOff>55</xdr:colOff>
                <xdr:row>15</xdr:row>
                <xdr:rowOff>6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15</xdr:row>
                <xdr:rowOff>27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Highway drainage.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41</xdr:rowOff>
              </xdr:from>
              <xdr:to>
                <xdr:col>1</xdr:col>
                <xdr:colOff>55</xdr:colOff>
                <xdr:row>15</xdr:row>
                <xdr:rowOff>34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water: 7,500–9,999 m² band.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16</xdr:row>
                <xdr:rowOff>29</xdr:rowOff>
              </xdr:to>
            </anchor>
          </commentPr>
        </mc:Choice>
        <mc:Fallback/>
      </mc:AlternateContent>
    </comment>
    <comment ref="C2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 £51k–£499,999 RV.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</xdr:rowOff>
              </xdr:from>
              <xdr:to>
                <xdr:col>1</xdr:col>
                <xdr:colOff>55</xdr:colOff>
                <xdr:row>16</xdr:row>
                <xdr:rowOff>21</xdr:rowOff>
              </xdr:to>
            </anchor>
          </commentPr>
        </mc:Choice>
        <mc:Fallback/>
      </mc:AlternateContent>
    </comment>
    <comment ref="C25" authorId="0">
      <text>
        <r>
          <rPr>
            <sz val="10"/>
            <rFont val="Arial"/>
            <family val="2"/>
          </rPr>
          <t xml:space="preserve">Source: MHCLG Business Rates Information Letter 5/2025; as at 7 August 2026; 2026–27 TR supplement if applicable.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23</xdr:rowOff>
              </xdr:from>
              <xdr:to>
                <xdr:col>1</xdr:col>
                <xdr:colOff>55</xdr:colOff>
                <xdr:row>19</xdr:row>
                <xdr:rowOff>22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very small (0–20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9</xdr:row>
                <xdr:rowOff>2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10</xdr:row>
                <xdr:rowOff>4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medium (2,000–19,999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10</xdr:row>
                <xdr:rowOff>25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very small (&lt;278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10</xdr:row>
                <xdr:rowOff>32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11</xdr:row>
                <xdr:rowOff>12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medium (2,778–27,777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12</xdr:row>
                <xdr:rowOff>7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Metered potable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Return-to-sewer assumption.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38</xdr:rowOff>
              </xdr:from>
              <xdr:to>
                <xdr:col>1</xdr:col>
                <xdr:colOff>55</xdr:colOff>
                <xdr:row>14</xdr:row>
                <xdr:rowOff>4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18</xdr:rowOff>
              </xdr:from>
              <xdr:to>
                <xdr:col>1</xdr:col>
                <xdr:colOff>55</xdr:colOff>
                <xdr:row>14</xdr:row>
                <xdr:rowOff>26</xdr:rowOff>
              </xdr:to>
            </anchor>
          </commentPr>
        </mc:Choice>
        <mc:Fallback/>
      </mc:AlternateContent>
    </comment>
    <comment ref="D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meter fixed 26–50 mm.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39</xdr:rowOff>
              </xdr:from>
              <xdr:to>
                <xdr:col>1</xdr:col>
                <xdr:colOff>55</xdr:colOff>
                <xdr:row>15</xdr:row>
                <xdr:rowOff>6</xdr:rowOff>
              </xdr:to>
            </anchor>
          </commentPr>
        </mc:Choice>
        <mc:Fallback/>
      </mc:AlternateContent>
    </comment>
    <comment ref="D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15</xdr:row>
                <xdr:rowOff>27</xdr:rowOff>
              </xdr:to>
            </anchor>
          </commentPr>
        </mc:Choice>
        <mc:Fallback/>
      </mc:AlternateContent>
    </comment>
    <comment ref="D22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Highway drainage.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41</xdr:rowOff>
              </xdr:from>
              <xdr:to>
                <xdr:col>1</xdr:col>
                <xdr:colOff>55</xdr:colOff>
                <xdr:row>15</xdr:row>
                <xdr:rowOff>34</xdr:rowOff>
              </xdr:to>
            </anchor>
          </commentPr>
        </mc:Choice>
        <mc:Fallback/>
      </mc:AlternateContent>
    </comment>
    <comment ref="D2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water: 7,500–9,999 m² band.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16</xdr:row>
                <xdr:rowOff>29</xdr:rowOff>
              </xdr:to>
            </anchor>
          </commentPr>
        </mc:Choice>
        <mc:Fallback/>
      </mc:AlternateContent>
    </comment>
    <comment ref="D2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 £51k–£499,999 RV.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</xdr:rowOff>
              </xdr:from>
              <xdr:to>
                <xdr:col>1</xdr:col>
                <xdr:colOff>55</xdr:colOff>
                <xdr:row>16</xdr:row>
                <xdr:rowOff>21</xdr:rowOff>
              </xdr:to>
            </anchor>
          </commentPr>
        </mc:Choice>
        <mc:Fallback/>
      </mc:AlternateContent>
    </comment>
    <comment ref="D25" authorId="0">
      <text>
        <r>
          <rPr>
            <sz val="10"/>
            <rFont val="Arial"/>
            <family val="2"/>
          </rPr>
          <t xml:space="preserve">Source: MHCLG Business Rates Information Letter 5/2025; as at 7 August 2026; 2026–27 TR supplement if applicable.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23</xdr:rowOff>
              </xdr:from>
              <xdr:to>
                <xdr:col>1</xdr:col>
                <xdr:colOff>55</xdr:colOff>
                <xdr:row>19</xdr:row>
                <xdr:rowOff>22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very small (0–20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9</xdr:row>
                <xdr:rowOff>2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10</xdr:row>
                <xdr:rowOff>4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medium (2,000–19,999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10</xdr:row>
                <xdr:rowOff>25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very small (&lt;278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10</xdr:row>
                <xdr:rowOff>32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11</xdr:row>
                <xdr:rowOff>12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medium (2,778–27,777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12</xdr:row>
                <xdr:rowOff>7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Metered potable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Return-to-sewer assumption.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38</xdr:rowOff>
              </xdr:from>
              <xdr:to>
                <xdr:col>1</xdr:col>
                <xdr:colOff>55</xdr:colOff>
                <xdr:row>14</xdr:row>
                <xdr:rowOff>4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18</xdr:rowOff>
              </xdr:from>
              <xdr:to>
                <xdr:col>1</xdr:col>
                <xdr:colOff>55</xdr:colOff>
                <xdr:row>14</xdr:row>
                <xdr:rowOff>26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meter fixed 26–50 mm.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39</xdr:rowOff>
              </xdr:from>
              <xdr:to>
                <xdr:col>1</xdr:col>
                <xdr:colOff>55</xdr:colOff>
                <xdr:row>15</xdr:row>
                <xdr:rowOff>6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15</xdr:row>
                <xdr:rowOff>27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Highway drainage.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41</xdr:rowOff>
              </xdr:from>
              <xdr:to>
                <xdr:col>1</xdr:col>
                <xdr:colOff>55</xdr:colOff>
                <xdr:row>15</xdr:row>
                <xdr:rowOff>34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water: 7,500–9,999 m² band.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16</xdr:row>
                <xdr:rowOff>29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 £51k–£499,999 RV.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</xdr:rowOff>
              </xdr:from>
              <xdr:to>
                <xdr:col>1</xdr:col>
                <xdr:colOff>55</xdr:colOff>
                <xdr:row>16</xdr:row>
                <xdr:rowOff>21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Source: MHCLG Business Rates Information Letter 5/2025; as at 7 August 2026; 2026–27 TR supplement if applicable.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23</xdr:rowOff>
              </xdr:from>
              <xdr:to>
                <xdr:col>1</xdr:col>
                <xdr:colOff>55</xdr:colOff>
                <xdr:row>19</xdr:row>
                <xdr:rowOff>22</xdr:rowOff>
              </xdr:to>
            </anchor>
          </commentPr>
        </mc:Choice>
        <mc:Fallback/>
      </mc:AlternateContent>
    </comment>
    <comment ref="E3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E3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E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Metered water;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E3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site band charge; planning case, replace with final site data.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19</xdr:row>
                <xdr:rowOff>1</xdr:rowOff>
              </xdr:to>
            </anchor>
          </commentPr>
        </mc:Choice>
        <mc:Fallback/>
      </mc:AlternateContent>
    </comment>
    <comment ref="E34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Commercial waste contracts;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E3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Rateable value;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E36" authorId="0">
      <text>
        <r>
          <rPr>
            <sz val="10"/>
            <rFont val="Arial"/>
            <family val="2"/>
          </rPr>
          <t xml:space="preserve">Source: MHCLG Business Rates Information Letter 5/2025; as at 7 August 2026; TR supplement input; planning case, replace with final site data.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20</xdr:row>
                <xdr:rowOff>19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very small (0–20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9</xdr:row>
                <xdr:rowOff>2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10</xdr:row>
                <xdr:rowOff>4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medium (2,000–19,999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10</xdr:row>
                <xdr:rowOff>25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very small (&lt;278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10</xdr:row>
                <xdr:rowOff>32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11</xdr:row>
                <xdr:rowOff>12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medium (2,778–27,777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12</xdr:row>
                <xdr:rowOff>7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Metered potable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 water.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Return-to-sewer assumption.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38</xdr:rowOff>
              </xdr:from>
              <xdr:to>
                <xdr:col>1</xdr:col>
                <xdr:colOff>55</xdr:colOff>
                <xdr:row>14</xdr:row>
                <xdr:rowOff>4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18</xdr:rowOff>
              </xdr:from>
              <xdr:to>
                <xdr:col>1</xdr:col>
                <xdr:colOff>55</xdr:colOff>
                <xdr:row>14</xdr:row>
                <xdr:rowOff>26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Water meter fixed 26–50 mm.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39</xdr:rowOff>
              </xdr:from>
              <xdr:to>
                <xdr:col>1</xdr:col>
                <xdr:colOff>55</xdr:colOff>
                <xdr:row>15</xdr:row>
                <xdr:rowOff>6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supply-point fixed.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15</xdr:row>
                <xdr:rowOff>27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Highway drainage.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41</xdr:rowOff>
              </xdr:from>
              <xdr:to>
                <xdr:col>1</xdr:col>
                <xdr:colOff>55</xdr:colOff>
                <xdr:row>15</xdr:row>
                <xdr:rowOff>34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water: 7,500–9,999 m² band.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16</xdr:row>
                <xdr:rowOff>29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 £51k–£499,999 RV.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1</xdr:rowOff>
              </xdr:from>
              <xdr:to>
                <xdr:col>1</xdr:col>
                <xdr:colOff>55</xdr:colOff>
                <xdr:row>16</xdr:row>
                <xdr:rowOff>21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Source: MHCLG Business Rates Information Letter 5/2025; as at 7 August 2026; 2026–27 TR supplement if applicable.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23</xdr:rowOff>
              </xdr:from>
              <xdr:to>
                <xdr:col>1</xdr:col>
                <xdr:colOff>55</xdr:colOff>
                <xdr:row>19</xdr:row>
                <xdr:rowOff>22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F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Metered water;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F3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site band charge; planning case, replace with final site data.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19</xdr:row>
                <xdr:rowOff>1</xdr:rowOff>
              </xdr:to>
            </anchor>
          </commentPr>
        </mc:Choice>
        <mc:Fallback/>
      </mc:AlternateContent>
    </comment>
    <comment ref="F34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Commercial waste contracts;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F3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Rateable value;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F36" authorId="0">
      <text>
        <r>
          <rPr>
            <sz val="10"/>
            <rFont val="Arial"/>
            <family val="2"/>
          </rPr>
          <t xml:space="preserve">Source: MHCLG Business Rates Information Letter 5/2025; as at 7 August 2026; TR supplement input; planning case, replace with final site data.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20</xdr:row>
                <xdr:rowOff>19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Electricity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Gas consumption;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G32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Metered water;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G33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Surface-water site band charge; planning case, replace with final site data.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19</xdr:row>
                <xdr:rowOff>1</xdr:rowOff>
              </xdr:to>
            </anchor>
          </commentPr>
        </mc:Choice>
        <mc:Fallback/>
      </mc:AlternateContent>
    </comment>
    <comment ref="G34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Commercial waste contracts;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18</xdr:row>
                <xdr:rowOff>13</xdr:rowOff>
              </xdr:to>
            </anchor>
          </commentPr>
        </mc:Choice>
        <mc:Fallback/>
      </mc:AlternateContent>
    </comment>
    <comment ref="G35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Rateable value; planning case, replace with final site data.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17</xdr:row>
                <xdr:rowOff>39</xdr:rowOff>
              </xdr:to>
            </anchor>
          </commentPr>
        </mc:Choice>
        <mc:Fallback/>
      </mc:AlternateContent>
    </comment>
    <comment ref="G36" authorId="0">
      <text>
        <r>
          <rPr>
            <sz val="10"/>
            <rFont val="Arial"/>
            <family val="2"/>
          </rPr>
          <t xml:space="preserve">Source: MHCLG Business Rates Information Letter 5/2025; as at 7 August 2026; TR supplement input; planning case, replace with final site data.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</xdr:rowOff>
              </xdr:from>
              <xdr:to>
                <xdr:col>1</xdr:col>
                <xdr:colOff>55</xdr:colOff>
                <xdr:row>20</xdr:row>
                <xdr:rowOff>19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C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C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C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C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C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C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C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C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D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D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D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D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D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D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D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D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D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D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D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E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E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E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E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E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E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F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F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G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G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H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H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H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H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H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H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H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H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H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H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H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H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H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H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H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H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H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H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H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H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H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H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H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Food business registration.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I10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FHRS reinspection.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9</xdr:row>
                <xdr:rowOff>9</xdr:rowOff>
              </xdr:to>
            </anchor>
          </commentPr>
        </mc:Choice>
        <mc:Fallback/>
      </mc:AlternateContent>
    </comment>
    <comment ref="I11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Aim for 5 package.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9</xdr:row>
                <xdr:rowOff>70</xdr:rowOff>
              </xdr:to>
            </anchor>
          </commentPr>
        </mc:Choice>
        <mc:Fallback/>
      </mc:AlternateContent>
    </comment>
    <comment ref="I12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Food/Trading Standards advice per hour.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9</xdr:rowOff>
              </xdr:from>
              <xdr:to>
                <xdr:col>1</xdr:col>
                <xdr:colOff>55</xdr:colOff>
                <xdr:row>10</xdr:row>
                <xdr:rowOff>80</xdr:rowOff>
              </xdr:to>
            </anchor>
          </commentPr>
        </mc:Choice>
        <mc:Fallback/>
      </mc:AlternateContent>
    </comment>
    <comment ref="I13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Combined water/wastewater pre-planning enquiry.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12</xdr:row>
                <xdr:rowOff>8</xdr:rowOff>
              </xdr:to>
            </anchor>
          </commentPr>
        </mc:Choice>
        <mc:Fallback/>
      </mc:AlternateContent>
    </comment>
    <comment ref="I14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50 mm+ service application.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12</xdr:row>
                <xdr:rowOff>55</xdr:rowOff>
              </xdr:to>
            </anchor>
          </commentPr>
        </mc:Choice>
        <mc:Fallback/>
      </mc:AlternateContent>
    </comment>
    <comment ref="I15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in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13</xdr:row>
                <xdr:rowOff>50</xdr:rowOff>
              </xdr:to>
            </anchor>
          </commentPr>
        </mc:Choice>
        <mc:Fallback/>
      </mc:AlternateContent>
    </comment>
    <comment ref="I16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Public sewer connection outside highway.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28</xdr:rowOff>
              </xdr:from>
              <xdr:to>
                <xdr:col>1</xdr:col>
                <xdr:colOff>55</xdr:colOff>
                <xdr:row>14</xdr:row>
                <xdr:rowOff>30</xdr:rowOff>
              </xdr:to>
            </anchor>
          </commentPr>
        </mc:Choice>
        <mc:Fallback/>
      </mc:AlternateContent>
    </comment>
    <comment ref="I17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water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8</xdr:rowOff>
              </xdr:from>
              <xdr:to>
                <xdr:col>1</xdr:col>
                <xdr:colOff>55</xdr:colOff>
                <xdr:row>15</xdr:row>
                <xdr:rowOff>10</xdr:rowOff>
              </xdr:to>
            </anchor>
          </commentPr>
        </mc:Choice>
        <mc:Fallback/>
      </mc:AlternateContent>
    </comment>
    <comment ref="I1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Base sewerage infrastructure charge.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70</xdr:rowOff>
              </xdr:from>
              <xdr:to>
                <xdr:col>1</xdr:col>
                <xdr:colOff>55</xdr:colOff>
                <xdr:row>15</xdr:row>
                <xdr:rowOff>72</xdr:rowOff>
              </xdr:to>
            </anchor>
          </commentPr>
        </mc:Choice>
        <mc:Fallback/>
      </mc:AlternateContent>
    </comment>
    <comment ref="I1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Potable 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50</xdr:rowOff>
              </xdr:from>
              <xdr:to>
                <xdr:col>1</xdr:col>
                <xdr:colOff>55</xdr:colOff>
                <xdr:row>16</xdr:row>
                <xdr:rowOff>7</xdr:rowOff>
              </xdr:to>
            </anchor>
          </commentPr>
        </mc:Choice>
        <mc:Fallback/>
      </mc:AlternateContent>
    </comment>
    <comment ref="I20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Used-water volumetric.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10</xdr:rowOff>
              </xdr:from>
              <xdr:to>
                <xdr:col>1</xdr:col>
                <xdr:colOff>55</xdr:colOff>
                <xdr:row>16</xdr:row>
                <xdr:rowOff>48</xdr:rowOff>
              </xdr:to>
            </anchor>
          </commentPr>
        </mc:Choice>
        <mc:Fallback/>
      </mc:AlternateContent>
    </comment>
    <comment ref="I21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Surface water 7,500–9,999 m².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51</xdr:rowOff>
              </xdr:from>
              <xdr:to>
                <xdr:col>1</xdr:col>
                <xdr:colOff>55</xdr:colOff>
                <xdr:row>17</xdr:row>
                <xdr:rowOff>23</xdr:rowOff>
              </xdr:to>
            </anchor>
          </commentPr>
        </mc:Choice>
        <mc:Fallback/>
      </mc:AlternateContent>
    </comment>
    <comment ref="I22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RHL standard multiplier.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12</xdr:rowOff>
              </xdr:from>
              <xdr:to>
                <xdr:col>1</xdr:col>
                <xdr:colOff>55</xdr:colOff>
                <xdr:row>17</xdr:row>
                <xdr:rowOff>20</xdr:rowOff>
              </xdr:to>
            </anchor>
          </commentPr>
        </mc:Choice>
        <mc:Fallback/>
      </mc:AlternateContent>
    </comment>
    <comment ref="I23" authorId="0">
      <text>
        <r>
          <rPr>
            <sz val="10"/>
            <rFont val="Arial"/>
            <family val="2"/>
          </rPr>
          <t xml:space="preserve">Source: MHCLG Business Rates Information Letter 5/2025; as at 7 August 2026; Transitional Relief Supplement.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33</xdr:rowOff>
              </xdr:from>
              <xdr:to>
                <xdr:col>1</xdr:col>
                <xdr:colOff>55</xdr:colOff>
                <xdr:row>19</xdr:row>
                <xdr:rowOff>18</xdr:rowOff>
              </xdr:to>
            </anchor>
          </commentPr>
        </mc:Choice>
        <mc:Fallback/>
      </mc:AlternateContent>
    </comment>
    <comment ref="I24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standard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53</xdr:rowOff>
              </xdr:from>
              <xdr:to>
                <xdr:col>1</xdr:col>
                <xdr:colOff>55</xdr:colOff>
                <xdr:row>19</xdr:row>
                <xdr:rowOff>30</xdr:rowOff>
              </xdr:to>
            </anchor>
          </commentPr>
        </mc:Choice>
        <mc:Fallback/>
      </mc:AlternateContent>
    </comment>
    <comment ref="I25" authorId="0">
      <text>
        <r>
          <rPr>
            <sz val="10"/>
            <rFont val="Arial"/>
            <family val="2"/>
          </rPr>
          <t xml:space="preserve">Source: Stoke environmental protection fees 2026–27; as at 7 August 2026; LAPPC Part B annual low/medium/high.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33</xdr:rowOff>
              </xdr:from>
              <xdr:to>
                <xdr:col>1</xdr:col>
                <xdr:colOff>55</xdr:colOff>
                <xdr:row>20</xdr:row>
                <xdr:rowOff>45</xdr:rowOff>
              </xdr:to>
            </anchor>
          </commentPr>
        </mc:Choice>
        <mc:Fallback/>
      </mc:AlternateContent>
    </comment>
    <comment ref="I26" authorId="0">
      <text>
        <r>
          <rPr>
            <sz val="10"/>
            <rFont val="Arial"/>
            <family val="2"/>
          </rPr>
          <t xml:space="preserve">Source: Stoke environmental protection fees 2026–27; as at 7 August 2026; LA-IPPC Part A2 application.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13</xdr:rowOff>
              </xdr:from>
              <xdr:to>
                <xdr:col>1</xdr:col>
                <xdr:colOff>55</xdr:colOff>
                <xdr:row>21</xdr:row>
                <xdr:rowOff>15</xdr:rowOff>
              </xdr:to>
            </anchor>
          </commentPr>
        </mc:Choice>
        <mc:Fallback/>
      </mc:AlternateContent>
    </comment>
    <comment ref="I27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only.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13</xdr:rowOff>
              </xdr:from>
              <xdr:to>
                <xdr:col>1</xdr:col>
                <xdr:colOff>55</xdr:colOff>
                <xdr:row>22</xdr:row>
                <xdr:rowOff>50</xdr:rowOff>
              </xdr:to>
            </anchor>
          </commentPr>
        </mc:Choice>
        <mc:Fallback/>
      </mc:AlternateContent>
    </comment>
    <comment ref="I28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Council alarm disable — electrician and joiner.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20</xdr:row>
                <xdr:rowOff>13</xdr:rowOff>
              </xdr:from>
              <xdr:to>
                <xdr:col>1</xdr:col>
                <xdr:colOff>55</xdr:colOff>
                <xdr:row>23</xdr:row>
                <xdr:rowOff>5</xdr:rowOff>
              </xdr:to>
            </anchor>
          </commentPr>
        </mc:Choice>
        <mc:Fallback/>
      </mc:AlternateContent>
    </comment>
    <comment ref="I29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 (20–499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13</xdr:rowOff>
              </xdr:from>
              <xdr:to>
                <xdr:col>1</xdr:col>
                <xdr:colOff>55</xdr:colOff>
                <xdr:row>23</xdr:row>
                <xdr:rowOff>36</xdr:rowOff>
              </xdr:to>
            </anchor>
          </commentPr>
        </mc:Choice>
        <mc:Fallback/>
      </mc:AlternateContent>
    </comment>
    <comment ref="I30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Electricity small/medium (500–1,999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13</xdr:rowOff>
              </xdr:from>
              <xdr:to>
                <xdr:col>1</xdr:col>
                <xdr:colOff>55</xdr:colOff>
                <xdr:row>24</xdr:row>
                <xdr:rowOff>11</xdr:rowOff>
              </xdr:to>
            </anchor>
          </commentPr>
        </mc:Choice>
        <mc:Fallback/>
      </mc:AlternateContent>
    </comment>
    <comment ref="I3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Gas small (278–2,777 MWh).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54</xdr:rowOff>
              </xdr:from>
              <xdr:to>
                <xdr:col>1</xdr:col>
                <xdr:colOff>55</xdr:colOff>
                <xdr:row>24</xdr:row>
                <xdr:rowOff>38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C9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source index.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C10" authorId="0">
      <text>
        <r>
          <rPr>
            <sz val="10"/>
            <rFont val="Arial"/>
            <family val="2"/>
          </rPr>
          <t xml:space="preserve">Source: DEFRA: Statutory nuisance and noise; as at 7 August 2026; source index.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21</xdr:rowOff>
              </xdr:to>
            </anchor>
          </commentPr>
        </mc:Choice>
        <mc:Fallback/>
      </mc:AlternateContent>
    </comment>
    <comment ref="C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source index.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C12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source index.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9</xdr:row>
                <xdr:rowOff>7</xdr:rowOff>
              </xdr:to>
            </anchor>
          </commentPr>
        </mc:Choice>
        <mc:Fallback/>
      </mc:AlternateContent>
    </comment>
    <comment ref="C13" authorId="0">
      <text>
        <r>
          <rPr>
            <sz val="10"/>
            <rFont val="Arial"/>
            <family val="2"/>
          </rPr>
          <t xml:space="preserve">Source: Food Standards Agency: Allergen guidance; as at 7 August 2026; source index.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9</xdr:row>
                <xdr:rowOff>29</xdr:rowOff>
              </xdr:to>
            </anchor>
          </commentPr>
        </mc:Choice>
        <mc:Fallback/>
      </mc:AlternateContent>
    </comment>
    <comment ref="C14" authorId="0">
      <text>
        <r>
          <rPr>
            <sz val="10"/>
            <rFont val="Arial"/>
            <family val="2"/>
          </rPr>
          <t xml:space="preserve">Source: Food Standards Agency: PPDS labelling; as at 7 August 2026; source index.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C15" authorId="0">
      <text>
        <r>
          <rPr>
            <sz val="10"/>
            <rFont val="Arial"/>
            <family val="2"/>
          </rPr>
          <t xml:space="preserve">Source: Food Standards Agency: Safer Food, Better Business; as at 7 August 2026; source index.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11</xdr:row>
                <xdr:rowOff>4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Source: Food Standards Agency: Starting a food business; as at 7 August 2026; source index.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11</xdr:row>
                <xdr:rowOff>11</xdr:rowOff>
              </xdr:to>
            </anchor>
          </commentPr>
        </mc:Choice>
        <mc:Fallback/>
      </mc:AlternateContent>
    </comment>
    <comment ref="C17" authorId="0">
      <text>
        <r>
          <rPr>
            <sz val="10"/>
            <rFont val="Arial"/>
            <family val="2"/>
          </rPr>
          <t xml:space="preserve">Source: GOV.UK: Cooling tower notification; as at 7 August 2026; source index.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11</xdr:row>
                <xdr:rowOff>18</xdr:rowOff>
              </xdr:to>
            </anchor>
          </commentPr>
        </mc:Choice>
        <mc:Fallback/>
      </mc:AlternateContent>
    </comment>
    <comment ref="C18" authorId="0">
      <text>
        <r>
          <rPr>
            <sz val="10"/>
            <rFont val="Arial"/>
            <family val="2"/>
          </rPr>
          <t xml:space="preserve">Source: GOV.UK: Dispose of business or commercial waste; as at 7 August 2026; source index.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18</xdr:rowOff>
              </xdr:from>
              <xdr:to>
                <xdr:col>1</xdr:col>
                <xdr:colOff>55</xdr:colOff>
                <xdr:row>11</xdr:row>
                <xdr:rowOff>20</xdr:rowOff>
              </xdr:to>
            </anchor>
          </commentPr>
        </mc:Choice>
        <mc:Fallback/>
      </mc:AlternateContent>
    </comment>
    <comment ref="C19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source index.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12</xdr:row>
                <xdr:rowOff>10</xdr:rowOff>
              </xdr:to>
            </anchor>
          </commentPr>
        </mc:Choice>
        <mc:Fallback/>
      </mc:AlternateContent>
    </comment>
    <comment ref="C20" authorId="0">
      <text>
        <r>
          <rPr>
            <sz val="10"/>
            <rFont val="Arial"/>
            <family val="2"/>
          </rPr>
          <t xml:space="preserve">Source: GOV.UK: Estimate your business rates 2026–27; as at 7 August 2026; source index. URL: https://www.gov.uk/estimate-your-business-rates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41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C21" authorId="0">
      <text>
        <r>
          <rPr>
            <sz val="10"/>
            <rFont val="Arial"/>
            <family val="2"/>
          </rPr>
          <t xml:space="preserve">Source: GOV.UK: Hazardous waste; as at 7 August 2026; source index.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C22" authorId="0">
      <text>
        <r>
          <rPr>
            <sz val="10"/>
            <rFont val="Arial"/>
            <family val="2"/>
          </rPr>
          <t xml:space="preserve">Source: GOV.UK: Smoking at work; as at 7 August 2026; source index.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</xdr:rowOff>
              </xdr:from>
              <xdr:to>
                <xdr:col>1</xdr:col>
                <xdr:colOff>55</xdr:colOff>
                <xdr:row>11</xdr:row>
                <xdr:rowOff>17</xdr:rowOff>
              </xdr:to>
            </anchor>
          </commentPr>
        </mc:Choice>
        <mc:Fallback/>
      </mc:AlternateContent>
    </comment>
    <comment ref="C23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source index.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13</xdr:row>
                <xdr:rowOff>10</xdr:rowOff>
              </xdr:to>
            </anchor>
          </commentPr>
        </mc:Choice>
        <mc:Fallback/>
      </mc:AlternateContent>
    </comment>
    <comment ref="C24" authorId="0">
      <text>
        <r>
          <rPr>
            <sz val="10"/>
            <rFont val="Arial"/>
            <family val="2"/>
          </rPr>
          <t xml:space="preserve">Source: HSE HSG274 Part 2: Hot and cold water systems; as at 7 August 2026; source index.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C25" authorId="0">
      <text>
        <r>
          <rPr>
            <sz val="10"/>
            <rFont val="Arial"/>
            <family val="2"/>
          </rPr>
          <t xml:space="preserve">Source: HSE L8: Legionnaires’ disease control; as at 7 August 2026; source index.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C26" authorId="0">
      <text>
        <r>
          <rPr>
            <sz val="10"/>
            <rFont val="Arial"/>
            <family val="2"/>
          </rPr>
          <t xml:space="preserve">Source: HSE: COSHH risk assessment; as at 7 August 2026; source index.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18</xdr:rowOff>
              </xdr:to>
            </anchor>
          </commentPr>
        </mc:Choice>
        <mc:Fallback/>
      </mc:AlternateContent>
    </comment>
    <comment ref="C27" authorId="0">
      <text>
        <r>
          <rPr>
            <sz val="10"/>
            <rFont val="Arial"/>
            <family val="2"/>
          </rPr>
          <t xml:space="preserve">Source: HSE: Enforcing authority allocation; as at 7 August 2026; source index. URL: https://www.hse.gov.uk/contact/authority.htm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33</xdr:rowOff>
              </xdr:from>
              <xdr:to>
                <xdr:col>1</xdr:col>
                <xdr:colOff>55</xdr:colOff>
                <xdr:row>12</xdr:row>
                <xdr:rowOff>19</xdr:rowOff>
              </xdr:to>
            </anchor>
          </commentPr>
        </mc:Choice>
        <mc:Fallback/>
      </mc:AlternateContent>
    </comment>
    <comment ref="C28" authorId="0">
      <text>
        <r>
          <rPr>
            <sz val="10"/>
            <rFont val="Arial"/>
            <family val="2"/>
          </rPr>
          <t xml:space="preserve">Source: HSE: First aid at work; as at 7 August 2026; source index.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21</xdr:rowOff>
              </xdr:to>
            </anchor>
          </commentPr>
        </mc:Choice>
        <mc:Fallback/>
      </mc:AlternateContent>
    </comment>
    <comment ref="C29" authorId="0">
      <text>
        <r>
          <rPr>
            <sz val="10"/>
            <rFont val="Arial"/>
            <family val="2"/>
          </rPr>
          <t xml:space="preserve">Source: HSE: Gas safety in catering and hospitality; as at 7 August 2026; source index.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13</xdr:row>
                <xdr:rowOff>1</xdr:rowOff>
              </xdr:to>
            </anchor>
          </commentPr>
        </mc:Choice>
        <mc:Fallback/>
      </mc:AlternateContent>
    </comment>
    <comment ref="C30" authorId="0">
      <text>
        <r>
          <rPr>
            <sz val="10"/>
            <rFont val="Arial"/>
            <family val="2"/>
          </rPr>
          <t xml:space="preserve">Source: HSE: Maintaining portable electrical equipment; as at 7 August 2026; source index.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C31" authorId="0">
      <text>
        <r>
          <rPr>
            <sz val="10"/>
            <rFont val="Arial"/>
            <family val="2"/>
          </rPr>
          <t xml:space="preserve">Source: HSE: Managing risks and risk assessment at work; as at 7 August 2026; source index.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18</xdr:rowOff>
              </xdr:from>
              <xdr:to>
                <xdr:col>1</xdr:col>
                <xdr:colOff>55</xdr:colOff>
                <xdr:row>13</xdr:row>
                <xdr:rowOff>35</xdr:rowOff>
              </xdr:to>
            </anchor>
          </commentPr>
        </mc:Choice>
        <mc:Fallback/>
      </mc:AlternateContent>
    </comment>
    <comment ref="C32" authorId="0">
      <text>
        <r>
          <rPr>
            <sz val="10"/>
            <rFont val="Arial"/>
            <family val="2"/>
          </rPr>
          <t xml:space="preserve">Source: HSE: Prepare a health and safety policy; as at 7 August 2026; source index.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20</xdr:rowOff>
              </xdr:from>
              <xdr:to>
                <xdr:col>1</xdr:col>
                <xdr:colOff>55</xdr:colOff>
                <xdr:row>13</xdr:row>
                <xdr:rowOff>22</xdr:rowOff>
              </xdr:to>
            </anchor>
          </commentPr>
        </mc:Choice>
        <mc:Fallback/>
      </mc:AlternateContent>
    </comment>
    <comment ref="C33" authorId="0">
      <text>
        <r>
          <rPr>
            <sz val="10"/>
            <rFont val="Arial"/>
            <family val="2"/>
          </rPr>
          <t xml:space="preserve">Source: HSE: RIDDOR records; as at 7 August 2026; source index.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22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C34" authorId="0">
      <text>
        <r>
          <rPr>
            <sz val="10"/>
            <rFont val="Arial"/>
            <family val="2"/>
          </rPr>
          <t xml:space="preserve">Source: HSE: Written schemes of examination; as at 7 August 2026; source index.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24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C35" authorId="0">
      <text>
        <r>
          <rPr>
            <sz val="10"/>
            <rFont val="Arial"/>
            <family val="2"/>
          </rPr>
          <t xml:space="preserve">Source: MHCLG Business Rates Information Letter 5/2025; as at 7 August 2026; source index.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26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C36" authorId="0">
      <text>
        <r>
          <rPr>
            <sz val="10"/>
            <rFont val="Arial"/>
            <family val="2"/>
          </rPr>
          <t xml:space="preserve">Source: MHCLG: Air-conditioning inspections for buildings; as at 7 August 2026; source index.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24</xdr:rowOff>
              </xdr:from>
              <xdr:to>
                <xdr:col>1</xdr:col>
                <xdr:colOff>55</xdr:colOff>
                <xdr:row>18</xdr:row>
                <xdr:rowOff>15</xdr:rowOff>
              </xdr:to>
            </anchor>
          </commentPr>
        </mc:Choice>
        <mc:Fallback/>
      </mc:AlternateContent>
    </comment>
    <comment ref="C37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source index.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24</xdr:rowOff>
              </xdr:from>
              <xdr:to>
                <xdr:col>1</xdr:col>
                <xdr:colOff>55</xdr:colOff>
                <xdr:row>18</xdr:row>
                <xdr:rowOff>26</xdr:rowOff>
              </xdr:to>
            </anchor>
          </commentPr>
        </mc:Choice>
        <mc:Fallback/>
      </mc:AlternateContent>
    </comment>
    <comment ref="C3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source index.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4</xdr:rowOff>
              </xdr:from>
              <xdr:to>
                <xdr:col>1</xdr:col>
                <xdr:colOff>55</xdr:colOff>
                <xdr:row>21</xdr:row>
                <xdr:rowOff>7</xdr:rowOff>
              </xdr:to>
            </anchor>
          </commentPr>
        </mc:Choice>
        <mc:Fallback/>
      </mc:AlternateContent>
    </comment>
    <comment ref="C3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source index.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</xdr:rowOff>
              </xdr:from>
              <xdr:to>
                <xdr:col>1</xdr:col>
                <xdr:colOff>55</xdr:colOff>
                <xdr:row>22</xdr:row>
                <xdr:rowOff>12</xdr:rowOff>
              </xdr:to>
            </anchor>
          </commentPr>
        </mc:Choice>
        <mc:Fallback/>
      </mc:AlternateContent>
    </comment>
    <comment ref="C40" authorId="0">
      <text>
        <r>
          <rPr>
            <sz val="10"/>
            <rFont val="Arial"/>
            <family val="2"/>
          </rPr>
          <t xml:space="preserve">Source: Severn Trent: Fats, oils and grease; as at 7 August 2026; source index.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25</xdr:rowOff>
              </xdr:from>
              <xdr:to>
                <xdr:col>1</xdr:col>
                <xdr:colOff>55</xdr:colOff>
                <xdr:row>20</xdr:row>
                <xdr:rowOff>18</xdr:rowOff>
              </xdr:to>
            </anchor>
          </commentPr>
        </mc:Choice>
        <mc:Fallback/>
      </mc:AlternateContent>
    </comment>
    <comment ref="C41" authorId="0">
      <text>
        <r>
          <rPr>
            <sz val="10"/>
            <rFont val="Arial"/>
            <family val="2"/>
          </rPr>
          <t xml:space="preserve">Source: Severn Trent: Trade effluent; as at 7 August 2026; source index.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</xdr:rowOff>
              </xdr:from>
              <xdr:to>
                <xdr:col>1</xdr:col>
                <xdr:colOff>55</xdr:colOff>
                <xdr:row>20</xdr:row>
                <xdr:rowOff>10</xdr:rowOff>
              </xdr:to>
            </anchor>
          </commentPr>
        </mc:Choice>
        <mc:Fallback/>
      </mc:AlternateContent>
    </comment>
    <comment ref="C42" authorId="0">
      <text>
        <r>
          <rPr>
            <sz val="10"/>
            <rFont val="Arial"/>
            <family val="2"/>
          </rPr>
          <t xml:space="preserve">Source: Severn Trent: Water Fittings Regulations; as at 7 August 2026; source index.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5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C43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source index.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5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C44" authorId="0">
      <text>
        <r>
          <rPr>
            <sz val="10"/>
            <rFont val="Arial"/>
            <family val="2"/>
          </rPr>
          <t xml:space="preserve">Source: Stoke environmental protection fees 2026–27; as at 7 August 2026; source index.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5</xdr:rowOff>
              </xdr:from>
              <xdr:to>
                <xdr:col>1</xdr:col>
                <xdr:colOff>55</xdr:colOff>
                <xdr:row>26</xdr:row>
                <xdr:rowOff>19</xdr:rowOff>
              </xdr:to>
            </anchor>
          </commentPr>
        </mc:Choice>
        <mc:Fallback/>
      </mc:AlternateContent>
    </comment>
    <comment ref="C45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source index.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3</xdr:rowOff>
              </xdr:from>
              <xdr:to>
                <xdr:col>1</xdr:col>
                <xdr:colOff>55</xdr:colOff>
                <xdr:row>27</xdr:row>
                <xdr:rowOff>9</xdr:rowOff>
              </xdr:to>
            </anchor>
          </commentPr>
        </mc:Choice>
        <mc:Fallback/>
      </mc:AlternateContent>
    </comment>
    <comment ref="C46" authorId="0">
      <text>
        <r>
          <rPr>
            <sz val="10"/>
            <rFont val="Arial"/>
            <family val="2"/>
          </rPr>
          <t xml:space="preserve">Source: Stoke-on-Trent City Council: Business waste; as at 7 August 2026; source index.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3</xdr:rowOff>
              </xdr:from>
              <xdr:to>
                <xdr:col>1</xdr:col>
                <xdr:colOff>55</xdr:colOff>
                <xdr:row>27</xdr:row>
                <xdr:rowOff>15</xdr:rowOff>
              </xdr:to>
            </anchor>
          </commentPr>
        </mc:Choice>
        <mc:Fallback/>
      </mc:AlternateContent>
    </comment>
    <comment ref="C47" authorId="0">
      <text>
        <r>
          <rPr>
            <sz val="10"/>
            <rFont val="Arial"/>
            <family val="2"/>
          </rPr>
          <t xml:space="preserve">Source: Stoke-on-Trent City Council: Simpler Recycling; as at 7 August 2026; source index.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24</xdr:rowOff>
              </xdr:from>
              <xdr:to>
                <xdr:col>1</xdr:col>
                <xdr:colOff>55</xdr:colOff>
                <xdr:row>27</xdr:row>
                <xdr:rowOff>37</xdr:rowOff>
              </xdr:to>
            </anchor>
          </commentPr>
        </mc:Choice>
        <mc:Fallback/>
      </mc:AlternateContent>
    </comment>
    <comment ref="C48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source index.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23</xdr:row>
                <xdr:rowOff>4</xdr:rowOff>
              </xdr:from>
              <xdr:to>
                <xdr:col>1</xdr:col>
                <xdr:colOff>55</xdr:colOff>
                <xdr:row>29</xdr:row>
                <xdr:rowOff>10</xdr:rowOff>
              </xdr:to>
            </anchor>
          </commentPr>
        </mc:Choice>
        <mc:Fallback/>
      </mc:AlternateContent>
    </comment>
    <comment ref="C49" authorId="0">
      <text>
        <r>
          <rPr>
            <sz val="10"/>
            <rFont val="Arial"/>
            <family val="2"/>
          </rPr>
          <t xml:space="preserve">Source: Trentham premises, planning, building, fire and licensing blueprint; as at 7 August 2026; source index. URL: Internal project deliverable 06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4</xdr:rowOff>
              </xdr:from>
              <xdr:to>
                <xdr:col>1</xdr:col>
                <xdr:colOff>55</xdr:colOff>
                <xdr:row>29</xdr:row>
                <xdr:rowOff>2</xdr:rowOff>
              </xdr:to>
            </anchor>
          </commentPr>
        </mc:Choice>
        <mc:Fallback/>
      </mc:AlternateContent>
    </comment>
    <comment ref="D9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source index.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Source: DEFRA: Statutory nuisance and noise; as at 7 August 2026; source index.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21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source index.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source index.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9</xdr:row>
                <xdr:rowOff>7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Source: Food Standards Agency: Allergen guidance; as at 7 August 2026; source index.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9</xdr:row>
                <xdr:rowOff>29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Source: Food Standards Agency: PPDS labelling; as at 7 August 2026; source index.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Source: Food Standards Agency: Safer Food, Better Business; as at 7 August 2026; source index.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11</xdr:row>
                <xdr:rowOff>4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Source: Food Standards Agency: Starting a food business; as at 7 August 2026; source index.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11</xdr:row>
                <xdr:rowOff>11</xdr:rowOff>
              </xdr:to>
            </anchor>
          </commentPr>
        </mc:Choice>
        <mc:Fallback/>
      </mc:AlternateContent>
    </comment>
    <comment ref="D17" authorId="0">
      <text>
        <r>
          <rPr>
            <sz val="10"/>
            <rFont val="Arial"/>
            <family val="2"/>
          </rPr>
          <t xml:space="preserve">Source: GOV.UK: Cooling tower notification; as at 7 August 2026; source index.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11</xdr:row>
                <xdr:rowOff>18</xdr:rowOff>
              </xdr:to>
            </anchor>
          </commentPr>
        </mc:Choice>
        <mc:Fallback/>
      </mc:AlternateContent>
    </comment>
    <comment ref="D18" authorId="0">
      <text>
        <r>
          <rPr>
            <sz val="10"/>
            <rFont val="Arial"/>
            <family val="2"/>
          </rPr>
          <t xml:space="preserve">Source: GOV.UK: Dispose of business or commercial waste; as at 7 August 2026; source index.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18</xdr:rowOff>
              </xdr:from>
              <xdr:to>
                <xdr:col>1</xdr:col>
                <xdr:colOff>55</xdr:colOff>
                <xdr:row>11</xdr:row>
                <xdr:rowOff>20</xdr:rowOff>
              </xdr:to>
            </anchor>
          </commentPr>
        </mc:Choice>
        <mc:Fallback/>
      </mc:AlternateContent>
    </comment>
    <comment ref="D19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source index.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12</xdr:row>
                <xdr:rowOff>10</xdr:rowOff>
              </xdr:to>
            </anchor>
          </commentPr>
        </mc:Choice>
        <mc:Fallback/>
      </mc:AlternateContent>
    </comment>
    <comment ref="D20" authorId="0">
      <text>
        <r>
          <rPr>
            <sz val="10"/>
            <rFont val="Arial"/>
            <family val="2"/>
          </rPr>
          <t xml:space="preserve">Source: GOV.UK: Estimate your business rates 2026–27; as at 7 August 2026; source index. URL: https://www.gov.uk/estimate-your-business-rates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41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D21" authorId="0">
      <text>
        <r>
          <rPr>
            <sz val="10"/>
            <rFont val="Arial"/>
            <family val="2"/>
          </rPr>
          <t xml:space="preserve">Source: GOV.UK: Hazardous waste; as at 7 August 2026; source index.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D22" authorId="0">
      <text>
        <r>
          <rPr>
            <sz val="10"/>
            <rFont val="Arial"/>
            <family val="2"/>
          </rPr>
          <t xml:space="preserve">Source: GOV.UK: Smoking at work; as at 7 August 2026; source index.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</xdr:rowOff>
              </xdr:from>
              <xdr:to>
                <xdr:col>1</xdr:col>
                <xdr:colOff>55</xdr:colOff>
                <xdr:row>11</xdr:row>
                <xdr:rowOff>17</xdr:rowOff>
              </xdr:to>
            </anchor>
          </commentPr>
        </mc:Choice>
        <mc:Fallback/>
      </mc:AlternateContent>
    </comment>
    <comment ref="D23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source index.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13</xdr:row>
                <xdr:rowOff>10</xdr:rowOff>
              </xdr:to>
            </anchor>
          </commentPr>
        </mc:Choice>
        <mc:Fallback/>
      </mc:AlternateContent>
    </comment>
    <comment ref="D24" authorId="0">
      <text>
        <r>
          <rPr>
            <sz val="10"/>
            <rFont val="Arial"/>
            <family val="2"/>
          </rPr>
          <t xml:space="preserve">Source: HSE HSG274 Part 2: Hot and cold water systems; as at 7 August 2026; source index.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D25" authorId="0">
      <text>
        <r>
          <rPr>
            <sz val="10"/>
            <rFont val="Arial"/>
            <family val="2"/>
          </rPr>
          <t xml:space="preserve">Source: HSE L8: Legionnaires’ disease control; as at 7 August 2026; source index.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D26" authorId="0">
      <text>
        <r>
          <rPr>
            <sz val="10"/>
            <rFont val="Arial"/>
            <family val="2"/>
          </rPr>
          <t xml:space="preserve">Source: HSE: COSHH risk assessment; as at 7 August 2026; source index.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18</xdr:rowOff>
              </xdr:to>
            </anchor>
          </commentPr>
        </mc:Choice>
        <mc:Fallback/>
      </mc:AlternateContent>
    </comment>
    <comment ref="D27" authorId="0">
      <text>
        <r>
          <rPr>
            <sz val="10"/>
            <rFont val="Arial"/>
            <family val="2"/>
          </rPr>
          <t xml:space="preserve">Source: HSE: Enforcing authority allocation; as at 7 August 2026; source index. URL: https://www.hse.gov.uk/contact/authority.htm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33</xdr:rowOff>
              </xdr:from>
              <xdr:to>
                <xdr:col>1</xdr:col>
                <xdr:colOff>55</xdr:colOff>
                <xdr:row>12</xdr:row>
                <xdr:rowOff>19</xdr:rowOff>
              </xdr:to>
            </anchor>
          </commentPr>
        </mc:Choice>
        <mc:Fallback/>
      </mc:AlternateContent>
    </comment>
    <comment ref="D28" authorId="0">
      <text>
        <r>
          <rPr>
            <sz val="10"/>
            <rFont val="Arial"/>
            <family val="2"/>
          </rPr>
          <t xml:space="preserve">Source: HSE: First aid at work; as at 7 August 2026; source index.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21</xdr:rowOff>
              </xdr:to>
            </anchor>
          </commentPr>
        </mc:Choice>
        <mc:Fallback/>
      </mc:AlternateContent>
    </comment>
    <comment ref="D29" authorId="0">
      <text>
        <r>
          <rPr>
            <sz val="10"/>
            <rFont val="Arial"/>
            <family val="2"/>
          </rPr>
          <t xml:space="preserve">Source: HSE: Gas safety in catering and hospitality; as at 7 August 2026; source index.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13</xdr:row>
                <xdr:rowOff>1</xdr:rowOff>
              </xdr:to>
            </anchor>
          </commentPr>
        </mc:Choice>
        <mc:Fallback/>
      </mc:AlternateContent>
    </comment>
    <comment ref="D30" authorId="0">
      <text>
        <r>
          <rPr>
            <sz val="10"/>
            <rFont val="Arial"/>
            <family val="2"/>
          </rPr>
          <t xml:space="preserve">Source: HSE: Maintaining portable electrical equipment; as at 7 August 2026; source index.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D31" authorId="0">
      <text>
        <r>
          <rPr>
            <sz val="10"/>
            <rFont val="Arial"/>
            <family val="2"/>
          </rPr>
          <t xml:space="preserve">Source: HSE: Managing risks and risk assessment at work; as at 7 August 2026; source index.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18</xdr:rowOff>
              </xdr:from>
              <xdr:to>
                <xdr:col>1</xdr:col>
                <xdr:colOff>55</xdr:colOff>
                <xdr:row>13</xdr:row>
                <xdr:rowOff>35</xdr:rowOff>
              </xdr:to>
            </anchor>
          </commentPr>
        </mc:Choice>
        <mc:Fallback/>
      </mc:AlternateContent>
    </comment>
    <comment ref="D32" authorId="0">
      <text>
        <r>
          <rPr>
            <sz val="10"/>
            <rFont val="Arial"/>
            <family val="2"/>
          </rPr>
          <t xml:space="preserve">Source: HSE: Prepare a health and safety policy; as at 7 August 2026; source index.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20</xdr:rowOff>
              </xdr:from>
              <xdr:to>
                <xdr:col>1</xdr:col>
                <xdr:colOff>55</xdr:colOff>
                <xdr:row>13</xdr:row>
                <xdr:rowOff>22</xdr:rowOff>
              </xdr:to>
            </anchor>
          </commentPr>
        </mc:Choice>
        <mc:Fallback/>
      </mc:AlternateContent>
    </comment>
    <comment ref="D33" authorId="0">
      <text>
        <r>
          <rPr>
            <sz val="10"/>
            <rFont val="Arial"/>
            <family val="2"/>
          </rPr>
          <t xml:space="preserve">Source: HSE: RIDDOR records; as at 7 August 2026; source index.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22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D34" authorId="0">
      <text>
        <r>
          <rPr>
            <sz val="10"/>
            <rFont val="Arial"/>
            <family val="2"/>
          </rPr>
          <t xml:space="preserve">Source: HSE: Written schemes of examination; as at 7 August 2026; source index.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24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D35" authorId="0">
      <text>
        <r>
          <rPr>
            <sz val="10"/>
            <rFont val="Arial"/>
            <family val="2"/>
          </rPr>
          <t xml:space="preserve">Source: MHCLG Business Rates Information Letter 5/2025; as at 7 August 2026; source index.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26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D36" authorId="0">
      <text>
        <r>
          <rPr>
            <sz val="10"/>
            <rFont val="Arial"/>
            <family val="2"/>
          </rPr>
          <t xml:space="preserve">Source: MHCLG: Air-conditioning inspections for buildings; as at 7 August 2026; source index.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24</xdr:rowOff>
              </xdr:from>
              <xdr:to>
                <xdr:col>1</xdr:col>
                <xdr:colOff>55</xdr:colOff>
                <xdr:row>18</xdr:row>
                <xdr:rowOff>15</xdr:rowOff>
              </xdr:to>
            </anchor>
          </commentPr>
        </mc:Choice>
        <mc:Fallback/>
      </mc:AlternateContent>
    </comment>
    <comment ref="D37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source index.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24</xdr:rowOff>
              </xdr:from>
              <xdr:to>
                <xdr:col>1</xdr:col>
                <xdr:colOff>55</xdr:colOff>
                <xdr:row>18</xdr:row>
                <xdr:rowOff>26</xdr:rowOff>
              </xdr:to>
            </anchor>
          </commentPr>
        </mc:Choice>
        <mc:Fallback/>
      </mc:AlternateContent>
    </comment>
    <comment ref="D3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source index.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4</xdr:rowOff>
              </xdr:from>
              <xdr:to>
                <xdr:col>1</xdr:col>
                <xdr:colOff>55</xdr:colOff>
                <xdr:row>21</xdr:row>
                <xdr:rowOff>7</xdr:rowOff>
              </xdr:to>
            </anchor>
          </commentPr>
        </mc:Choice>
        <mc:Fallback/>
      </mc:AlternateContent>
    </comment>
    <comment ref="D3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source index.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</xdr:rowOff>
              </xdr:from>
              <xdr:to>
                <xdr:col>1</xdr:col>
                <xdr:colOff>55</xdr:colOff>
                <xdr:row>22</xdr:row>
                <xdr:rowOff>12</xdr:rowOff>
              </xdr:to>
            </anchor>
          </commentPr>
        </mc:Choice>
        <mc:Fallback/>
      </mc:AlternateContent>
    </comment>
    <comment ref="D40" authorId="0">
      <text>
        <r>
          <rPr>
            <sz val="10"/>
            <rFont val="Arial"/>
            <family val="2"/>
          </rPr>
          <t xml:space="preserve">Source: Severn Trent: Fats, oils and grease; as at 7 August 2026; source index.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25</xdr:rowOff>
              </xdr:from>
              <xdr:to>
                <xdr:col>1</xdr:col>
                <xdr:colOff>55</xdr:colOff>
                <xdr:row>20</xdr:row>
                <xdr:rowOff>18</xdr:rowOff>
              </xdr:to>
            </anchor>
          </commentPr>
        </mc:Choice>
        <mc:Fallback/>
      </mc:AlternateContent>
    </comment>
    <comment ref="D41" authorId="0">
      <text>
        <r>
          <rPr>
            <sz val="10"/>
            <rFont val="Arial"/>
            <family val="2"/>
          </rPr>
          <t xml:space="preserve">Source: Severn Trent: Trade effluent; as at 7 August 2026; source index.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</xdr:rowOff>
              </xdr:from>
              <xdr:to>
                <xdr:col>1</xdr:col>
                <xdr:colOff>55</xdr:colOff>
                <xdr:row>20</xdr:row>
                <xdr:rowOff>10</xdr:rowOff>
              </xdr:to>
            </anchor>
          </commentPr>
        </mc:Choice>
        <mc:Fallback/>
      </mc:AlternateContent>
    </comment>
    <comment ref="D42" authorId="0">
      <text>
        <r>
          <rPr>
            <sz val="10"/>
            <rFont val="Arial"/>
            <family val="2"/>
          </rPr>
          <t xml:space="preserve">Source: Severn Trent: Water Fittings Regulations; as at 7 August 2026; source index.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5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D43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source index.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5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D44" authorId="0">
      <text>
        <r>
          <rPr>
            <sz val="10"/>
            <rFont val="Arial"/>
            <family val="2"/>
          </rPr>
          <t xml:space="preserve">Source: Stoke environmental protection fees 2026–27; as at 7 August 2026; source index.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5</xdr:rowOff>
              </xdr:from>
              <xdr:to>
                <xdr:col>1</xdr:col>
                <xdr:colOff>55</xdr:colOff>
                <xdr:row>26</xdr:row>
                <xdr:rowOff>19</xdr:rowOff>
              </xdr:to>
            </anchor>
          </commentPr>
        </mc:Choice>
        <mc:Fallback/>
      </mc:AlternateContent>
    </comment>
    <comment ref="D45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source index.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3</xdr:rowOff>
              </xdr:from>
              <xdr:to>
                <xdr:col>1</xdr:col>
                <xdr:colOff>55</xdr:colOff>
                <xdr:row>27</xdr:row>
                <xdr:rowOff>9</xdr:rowOff>
              </xdr:to>
            </anchor>
          </commentPr>
        </mc:Choice>
        <mc:Fallback/>
      </mc:AlternateContent>
    </comment>
    <comment ref="D46" authorId="0">
      <text>
        <r>
          <rPr>
            <sz val="10"/>
            <rFont val="Arial"/>
            <family val="2"/>
          </rPr>
          <t xml:space="preserve">Source: Stoke-on-Trent City Council: Business waste; as at 7 August 2026; source index.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3</xdr:rowOff>
              </xdr:from>
              <xdr:to>
                <xdr:col>1</xdr:col>
                <xdr:colOff>55</xdr:colOff>
                <xdr:row>27</xdr:row>
                <xdr:rowOff>15</xdr:rowOff>
              </xdr:to>
            </anchor>
          </commentPr>
        </mc:Choice>
        <mc:Fallback/>
      </mc:AlternateContent>
    </comment>
    <comment ref="D47" authorId="0">
      <text>
        <r>
          <rPr>
            <sz val="10"/>
            <rFont val="Arial"/>
            <family val="2"/>
          </rPr>
          <t xml:space="preserve">Source: Stoke-on-Trent City Council: Simpler Recycling; as at 7 August 2026; source index.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24</xdr:rowOff>
              </xdr:from>
              <xdr:to>
                <xdr:col>1</xdr:col>
                <xdr:colOff>55</xdr:colOff>
                <xdr:row>27</xdr:row>
                <xdr:rowOff>37</xdr:rowOff>
              </xdr:to>
            </anchor>
          </commentPr>
        </mc:Choice>
        <mc:Fallback/>
      </mc:AlternateContent>
    </comment>
    <comment ref="D48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source index.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23</xdr:row>
                <xdr:rowOff>4</xdr:rowOff>
              </xdr:from>
              <xdr:to>
                <xdr:col>1</xdr:col>
                <xdr:colOff>55</xdr:colOff>
                <xdr:row>29</xdr:row>
                <xdr:rowOff>10</xdr:rowOff>
              </xdr:to>
            </anchor>
          </commentPr>
        </mc:Choice>
        <mc:Fallback/>
      </mc:AlternateContent>
    </comment>
    <comment ref="D49" authorId="0">
      <text>
        <r>
          <rPr>
            <sz val="10"/>
            <rFont val="Arial"/>
            <family val="2"/>
          </rPr>
          <t xml:space="preserve">Source: Trentham premises, planning, building, fire and licensing blueprint; as at 7 August 2026; source index. URL: Internal project deliverable 06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4</xdr:rowOff>
              </xdr:from>
              <xdr:to>
                <xdr:col>1</xdr:col>
                <xdr:colOff>55</xdr:colOff>
                <xdr:row>29</xdr:row>
                <xdr:rowOff>2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source index.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Source: DEFRA: Statutory nuisance and noise; as at 7 August 2026; source index.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21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source index.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source index.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9</xdr:row>
                <xdr:rowOff>7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Source: Food Standards Agency: Allergen guidance; as at 7 August 2026; source index.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9</xdr:row>
                <xdr:rowOff>29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Source: Food Standards Agency: PPDS labelling; as at 7 August 2026; source index.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Source: Food Standards Agency: Safer Food, Better Business; as at 7 August 2026; source index.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11</xdr:row>
                <xdr:rowOff>4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Source: Food Standards Agency: Starting a food business; as at 7 August 2026; source index.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11</xdr:row>
                <xdr:rowOff>11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Source: GOV.UK: Cooling tower notification; as at 7 August 2026; source index.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11</xdr:row>
                <xdr:rowOff>18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Source: GOV.UK: Dispose of business or commercial waste; as at 7 August 2026; source index.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18</xdr:rowOff>
              </xdr:from>
              <xdr:to>
                <xdr:col>1</xdr:col>
                <xdr:colOff>55</xdr:colOff>
                <xdr:row>11</xdr:row>
                <xdr:rowOff>20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source index.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12</xdr:row>
                <xdr:rowOff>10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Source: GOV.UK: Estimate your business rates 2026–27; as at 7 August 2026; source index. URL: https://www.gov.uk/estimate-your-business-rates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41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Source: GOV.UK: Hazardous waste; as at 7 August 2026; source index.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Source: GOV.UK: Smoking at work; as at 7 August 2026; source index.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</xdr:rowOff>
              </xdr:from>
              <xdr:to>
                <xdr:col>1</xdr:col>
                <xdr:colOff>55</xdr:colOff>
                <xdr:row>11</xdr:row>
                <xdr:rowOff>17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source index.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13</xdr:row>
                <xdr:rowOff>10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Source: HSE HSG274 Part 2: Hot and cold water systems; as at 7 August 2026; source index.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Source: HSE L8: Legionnaires’ disease control; as at 7 August 2026; source index.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E26" authorId="0">
      <text>
        <r>
          <rPr>
            <sz val="10"/>
            <rFont val="Arial"/>
            <family val="2"/>
          </rPr>
          <t xml:space="preserve">Source: HSE: COSHH risk assessment; as at 7 August 2026; source index.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18</xdr:rowOff>
              </xdr:to>
            </anchor>
          </commentPr>
        </mc:Choice>
        <mc:Fallback/>
      </mc:AlternateContent>
    </comment>
    <comment ref="E27" authorId="0">
      <text>
        <r>
          <rPr>
            <sz val="10"/>
            <rFont val="Arial"/>
            <family val="2"/>
          </rPr>
          <t xml:space="preserve">Source: HSE: Enforcing authority allocation; as at 7 August 2026; source index. URL: https://www.hse.gov.uk/contact/authority.htm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33</xdr:rowOff>
              </xdr:from>
              <xdr:to>
                <xdr:col>1</xdr:col>
                <xdr:colOff>55</xdr:colOff>
                <xdr:row>12</xdr:row>
                <xdr:rowOff>19</xdr:rowOff>
              </xdr:to>
            </anchor>
          </commentPr>
        </mc:Choice>
        <mc:Fallback/>
      </mc:AlternateContent>
    </comment>
    <comment ref="E28" authorId="0">
      <text>
        <r>
          <rPr>
            <sz val="10"/>
            <rFont val="Arial"/>
            <family val="2"/>
          </rPr>
          <t xml:space="preserve">Source: HSE: First aid at work; as at 7 August 2026; source index.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21</xdr:rowOff>
              </xdr:to>
            </anchor>
          </commentPr>
        </mc:Choice>
        <mc:Fallback/>
      </mc:AlternateContent>
    </comment>
    <comment ref="E29" authorId="0">
      <text>
        <r>
          <rPr>
            <sz val="10"/>
            <rFont val="Arial"/>
            <family val="2"/>
          </rPr>
          <t xml:space="preserve">Source: HSE: Gas safety in catering and hospitality; as at 7 August 2026; source index.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13</xdr:row>
                <xdr:rowOff>1</xdr:rowOff>
              </xdr:to>
            </anchor>
          </commentPr>
        </mc:Choice>
        <mc:Fallback/>
      </mc:AlternateContent>
    </comment>
    <comment ref="E30" authorId="0">
      <text>
        <r>
          <rPr>
            <sz val="10"/>
            <rFont val="Arial"/>
            <family val="2"/>
          </rPr>
          <t xml:space="preserve">Source: HSE: Maintaining portable electrical equipment; as at 7 August 2026; source index.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E31" authorId="0">
      <text>
        <r>
          <rPr>
            <sz val="10"/>
            <rFont val="Arial"/>
            <family val="2"/>
          </rPr>
          <t xml:space="preserve">Source: HSE: Managing risks and risk assessment at work; as at 7 August 2026; source index.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18</xdr:rowOff>
              </xdr:from>
              <xdr:to>
                <xdr:col>1</xdr:col>
                <xdr:colOff>55</xdr:colOff>
                <xdr:row>13</xdr:row>
                <xdr:rowOff>35</xdr:rowOff>
              </xdr:to>
            </anchor>
          </commentPr>
        </mc:Choice>
        <mc:Fallback/>
      </mc:AlternateContent>
    </comment>
    <comment ref="E32" authorId="0">
      <text>
        <r>
          <rPr>
            <sz val="10"/>
            <rFont val="Arial"/>
            <family val="2"/>
          </rPr>
          <t xml:space="preserve">Source: HSE: Prepare a health and safety policy; as at 7 August 2026; source index.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20</xdr:rowOff>
              </xdr:from>
              <xdr:to>
                <xdr:col>1</xdr:col>
                <xdr:colOff>55</xdr:colOff>
                <xdr:row>13</xdr:row>
                <xdr:rowOff>22</xdr:rowOff>
              </xdr:to>
            </anchor>
          </commentPr>
        </mc:Choice>
        <mc:Fallback/>
      </mc:AlternateContent>
    </comment>
    <comment ref="E33" authorId="0">
      <text>
        <r>
          <rPr>
            <sz val="10"/>
            <rFont val="Arial"/>
            <family val="2"/>
          </rPr>
          <t xml:space="preserve">Source: HSE: RIDDOR records; as at 7 August 2026; source index.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22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E34" authorId="0">
      <text>
        <r>
          <rPr>
            <sz val="10"/>
            <rFont val="Arial"/>
            <family val="2"/>
          </rPr>
          <t xml:space="preserve">Source: HSE: Written schemes of examination; as at 7 August 2026; source index.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24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E35" authorId="0">
      <text>
        <r>
          <rPr>
            <sz val="10"/>
            <rFont val="Arial"/>
            <family val="2"/>
          </rPr>
          <t xml:space="preserve">Source: MHCLG Business Rates Information Letter 5/2025; as at 7 August 2026; source index.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26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E36" authorId="0">
      <text>
        <r>
          <rPr>
            <sz val="10"/>
            <rFont val="Arial"/>
            <family val="2"/>
          </rPr>
          <t xml:space="preserve">Source: MHCLG: Air-conditioning inspections for buildings; as at 7 August 2026; source index.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24</xdr:rowOff>
              </xdr:from>
              <xdr:to>
                <xdr:col>1</xdr:col>
                <xdr:colOff>55</xdr:colOff>
                <xdr:row>18</xdr:row>
                <xdr:rowOff>15</xdr:rowOff>
              </xdr:to>
            </anchor>
          </commentPr>
        </mc:Choice>
        <mc:Fallback/>
      </mc:AlternateContent>
    </comment>
    <comment ref="E37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source index.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24</xdr:rowOff>
              </xdr:from>
              <xdr:to>
                <xdr:col>1</xdr:col>
                <xdr:colOff>55</xdr:colOff>
                <xdr:row>18</xdr:row>
                <xdr:rowOff>26</xdr:rowOff>
              </xdr:to>
            </anchor>
          </commentPr>
        </mc:Choice>
        <mc:Fallback/>
      </mc:AlternateContent>
    </comment>
    <comment ref="E3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source index.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4</xdr:rowOff>
              </xdr:from>
              <xdr:to>
                <xdr:col>1</xdr:col>
                <xdr:colOff>55</xdr:colOff>
                <xdr:row>21</xdr:row>
                <xdr:rowOff>7</xdr:rowOff>
              </xdr:to>
            </anchor>
          </commentPr>
        </mc:Choice>
        <mc:Fallback/>
      </mc:AlternateContent>
    </comment>
    <comment ref="E3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source index.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</xdr:rowOff>
              </xdr:from>
              <xdr:to>
                <xdr:col>1</xdr:col>
                <xdr:colOff>55</xdr:colOff>
                <xdr:row>22</xdr:row>
                <xdr:rowOff>12</xdr:rowOff>
              </xdr:to>
            </anchor>
          </commentPr>
        </mc:Choice>
        <mc:Fallback/>
      </mc:AlternateContent>
    </comment>
    <comment ref="E40" authorId="0">
      <text>
        <r>
          <rPr>
            <sz val="10"/>
            <rFont val="Arial"/>
            <family val="2"/>
          </rPr>
          <t xml:space="preserve">Source: Severn Trent: Fats, oils and grease; as at 7 August 2026; source index.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25</xdr:rowOff>
              </xdr:from>
              <xdr:to>
                <xdr:col>1</xdr:col>
                <xdr:colOff>55</xdr:colOff>
                <xdr:row>20</xdr:row>
                <xdr:rowOff>18</xdr:rowOff>
              </xdr:to>
            </anchor>
          </commentPr>
        </mc:Choice>
        <mc:Fallback/>
      </mc:AlternateContent>
    </comment>
    <comment ref="E41" authorId="0">
      <text>
        <r>
          <rPr>
            <sz val="10"/>
            <rFont val="Arial"/>
            <family val="2"/>
          </rPr>
          <t xml:space="preserve">Source: Severn Trent: Trade effluent; as at 7 August 2026; source index.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</xdr:rowOff>
              </xdr:from>
              <xdr:to>
                <xdr:col>1</xdr:col>
                <xdr:colOff>55</xdr:colOff>
                <xdr:row>20</xdr:row>
                <xdr:rowOff>10</xdr:rowOff>
              </xdr:to>
            </anchor>
          </commentPr>
        </mc:Choice>
        <mc:Fallback/>
      </mc:AlternateContent>
    </comment>
    <comment ref="E42" authorId="0">
      <text>
        <r>
          <rPr>
            <sz val="10"/>
            <rFont val="Arial"/>
            <family val="2"/>
          </rPr>
          <t xml:space="preserve">Source: Severn Trent: Water Fittings Regulations; as at 7 August 2026; source index.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5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E43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source index.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5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E44" authorId="0">
      <text>
        <r>
          <rPr>
            <sz val="10"/>
            <rFont val="Arial"/>
            <family val="2"/>
          </rPr>
          <t xml:space="preserve">Source: Stoke environmental protection fees 2026–27; as at 7 August 2026; source index.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5</xdr:rowOff>
              </xdr:from>
              <xdr:to>
                <xdr:col>1</xdr:col>
                <xdr:colOff>55</xdr:colOff>
                <xdr:row>26</xdr:row>
                <xdr:rowOff>19</xdr:rowOff>
              </xdr:to>
            </anchor>
          </commentPr>
        </mc:Choice>
        <mc:Fallback/>
      </mc:AlternateContent>
    </comment>
    <comment ref="E45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source index.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3</xdr:rowOff>
              </xdr:from>
              <xdr:to>
                <xdr:col>1</xdr:col>
                <xdr:colOff>55</xdr:colOff>
                <xdr:row>27</xdr:row>
                <xdr:rowOff>9</xdr:rowOff>
              </xdr:to>
            </anchor>
          </commentPr>
        </mc:Choice>
        <mc:Fallback/>
      </mc:AlternateContent>
    </comment>
    <comment ref="E46" authorId="0">
      <text>
        <r>
          <rPr>
            <sz val="10"/>
            <rFont val="Arial"/>
            <family val="2"/>
          </rPr>
          <t xml:space="preserve">Source: Stoke-on-Trent City Council: Business waste; as at 7 August 2026; source index.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3</xdr:rowOff>
              </xdr:from>
              <xdr:to>
                <xdr:col>1</xdr:col>
                <xdr:colOff>55</xdr:colOff>
                <xdr:row>27</xdr:row>
                <xdr:rowOff>15</xdr:rowOff>
              </xdr:to>
            </anchor>
          </commentPr>
        </mc:Choice>
        <mc:Fallback/>
      </mc:AlternateContent>
    </comment>
    <comment ref="E47" authorId="0">
      <text>
        <r>
          <rPr>
            <sz val="10"/>
            <rFont val="Arial"/>
            <family val="2"/>
          </rPr>
          <t xml:space="preserve">Source: Stoke-on-Trent City Council: Simpler Recycling; as at 7 August 2026; source index.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24</xdr:rowOff>
              </xdr:from>
              <xdr:to>
                <xdr:col>1</xdr:col>
                <xdr:colOff>55</xdr:colOff>
                <xdr:row>27</xdr:row>
                <xdr:rowOff>37</xdr:rowOff>
              </xdr:to>
            </anchor>
          </commentPr>
        </mc:Choice>
        <mc:Fallback/>
      </mc:AlternateContent>
    </comment>
    <comment ref="E48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source index.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23</xdr:row>
                <xdr:rowOff>4</xdr:rowOff>
              </xdr:from>
              <xdr:to>
                <xdr:col>1</xdr:col>
                <xdr:colOff>55</xdr:colOff>
                <xdr:row>29</xdr:row>
                <xdr:rowOff>10</xdr:rowOff>
              </xdr:to>
            </anchor>
          </commentPr>
        </mc:Choice>
        <mc:Fallback/>
      </mc:AlternateContent>
    </comment>
    <comment ref="E49" authorId="0">
      <text>
        <r>
          <rPr>
            <sz val="10"/>
            <rFont val="Arial"/>
            <family val="2"/>
          </rPr>
          <t xml:space="preserve">Source: Trentham premises, planning, building, fire and licensing blueprint; as at 7 August 2026; source index. URL: Internal project deliverable 06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4</xdr:rowOff>
              </xdr:from>
              <xdr:to>
                <xdr:col>1</xdr:col>
                <xdr:colOff>55</xdr:colOff>
                <xdr:row>29</xdr:row>
                <xdr:rowOff>2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source index.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Source: DEFRA: Statutory nuisance and noise; as at 7 August 2026; source index.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21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source index.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source index.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9</xdr:row>
                <xdr:rowOff>7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Source: Food Standards Agency: Allergen guidance; as at 7 August 2026; source index.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9</xdr:row>
                <xdr:rowOff>29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Source: Food Standards Agency: PPDS labelling; as at 7 August 2026; source index.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Source: Food Standards Agency: Safer Food, Better Business; as at 7 August 2026; source index.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11</xdr:row>
                <xdr:rowOff>4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Source: Food Standards Agency: Starting a food business; as at 7 August 2026; source index.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11</xdr:row>
                <xdr:rowOff>11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Source: GOV.UK: Cooling tower notification; as at 7 August 2026; source index.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11</xdr:row>
                <xdr:rowOff>18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Source: GOV.UK: Dispose of business or commercial waste; as at 7 August 2026; source index.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18</xdr:rowOff>
              </xdr:from>
              <xdr:to>
                <xdr:col>1</xdr:col>
                <xdr:colOff>55</xdr:colOff>
                <xdr:row>11</xdr:row>
                <xdr:rowOff>20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source index.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12</xdr:row>
                <xdr:rowOff>10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Source: GOV.UK: Estimate your business rates 2026–27; as at 7 August 2026; source index. URL: https://www.gov.uk/estimate-your-business-rates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41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Source: GOV.UK: Hazardous waste; as at 7 August 2026; source index.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Source: GOV.UK: Smoking at work; as at 7 August 2026; source index.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</xdr:rowOff>
              </xdr:from>
              <xdr:to>
                <xdr:col>1</xdr:col>
                <xdr:colOff>55</xdr:colOff>
                <xdr:row>11</xdr:row>
                <xdr:rowOff>17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source index.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13</xdr:row>
                <xdr:rowOff>10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Source: HSE HSG274 Part 2: Hot and cold water systems; as at 7 August 2026; source index.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F25" authorId="0">
      <text>
        <r>
          <rPr>
            <sz val="10"/>
            <rFont val="Arial"/>
            <family val="2"/>
          </rPr>
          <t xml:space="preserve">Source: HSE L8: Legionnaires’ disease control; as at 7 August 2026; source index.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F26" authorId="0">
      <text>
        <r>
          <rPr>
            <sz val="10"/>
            <rFont val="Arial"/>
            <family val="2"/>
          </rPr>
          <t xml:space="preserve">Source: HSE: COSHH risk assessment; as at 7 August 2026; source index.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18</xdr:rowOff>
              </xdr:to>
            </anchor>
          </commentPr>
        </mc:Choice>
        <mc:Fallback/>
      </mc:AlternateContent>
    </comment>
    <comment ref="F27" authorId="0">
      <text>
        <r>
          <rPr>
            <sz val="10"/>
            <rFont val="Arial"/>
            <family val="2"/>
          </rPr>
          <t xml:space="preserve">Source: HSE: Enforcing authority allocation; as at 7 August 2026; source index. URL: https://www.hse.gov.uk/contact/authority.htm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33</xdr:rowOff>
              </xdr:from>
              <xdr:to>
                <xdr:col>1</xdr:col>
                <xdr:colOff>55</xdr:colOff>
                <xdr:row>12</xdr:row>
                <xdr:rowOff>19</xdr:rowOff>
              </xdr:to>
            </anchor>
          </commentPr>
        </mc:Choice>
        <mc:Fallback/>
      </mc:AlternateContent>
    </comment>
    <comment ref="F28" authorId="0">
      <text>
        <r>
          <rPr>
            <sz val="10"/>
            <rFont val="Arial"/>
            <family val="2"/>
          </rPr>
          <t xml:space="preserve">Source: HSE: First aid at work; as at 7 August 2026; source index.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21</xdr:rowOff>
              </xdr:to>
            </anchor>
          </commentPr>
        </mc:Choice>
        <mc:Fallback/>
      </mc:AlternateContent>
    </comment>
    <comment ref="F29" authorId="0">
      <text>
        <r>
          <rPr>
            <sz val="10"/>
            <rFont val="Arial"/>
            <family val="2"/>
          </rPr>
          <t xml:space="preserve">Source: HSE: Gas safety in catering and hospitality; as at 7 August 2026; source index.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13</xdr:row>
                <xdr:rowOff>1</xdr:rowOff>
              </xdr:to>
            </anchor>
          </commentPr>
        </mc:Choice>
        <mc:Fallback/>
      </mc:AlternateContent>
    </comment>
    <comment ref="F30" authorId="0">
      <text>
        <r>
          <rPr>
            <sz val="10"/>
            <rFont val="Arial"/>
            <family val="2"/>
          </rPr>
          <t xml:space="preserve">Source: HSE: Maintaining portable electrical equipment; as at 7 August 2026; source index.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F31" authorId="0">
      <text>
        <r>
          <rPr>
            <sz val="10"/>
            <rFont val="Arial"/>
            <family val="2"/>
          </rPr>
          <t xml:space="preserve">Source: HSE: Managing risks and risk assessment at work; as at 7 August 2026; source index.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18</xdr:rowOff>
              </xdr:from>
              <xdr:to>
                <xdr:col>1</xdr:col>
                <xdr:colOff>55</xdr:colOff>
                <xdr:row>13</xdr:row>
                <xdr:rowOff>35</xdr:rowOff>
              </xdr:to>
            </anchor>
          </commentPr>
        </mc:Choice>
        <mc:Fallback/>
      </mc:AlternateContent>
    </comment>
    <comment ref="F32" authorId="0">
      <text>
        <r>
          <rPr>
            <sz val="10"/>
            <rFont val="Arial"/>
            <family val="2"/>
          </rPr>
          <t xml:space="preserve">Source: HSE: Prepare a health and safety policy; as at 7 August 2026; source index.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20</xdr:rowOff>
              </xdr:from>
              <xdr:to>
                <xdr:col>1</xdr:col>
                <xdr:colOff>55</xdr:colOff>
                <xdr:row>13</xdr:row>
                <xdr:rowOff>22</xdr:rowOff>
              </xdr:to>
            </anchor>
          </commentPr>
        </mc:Choice>
        <mc:Fallback/>
      </mc:AlternateContent>
    </comment>
    <comment ref="F33" authorId="0">
      <text>
        <r>
          <rPr>
            <sz val="10"/>
            <rFont val="Arial"/>
            <family val="2"/>
          </rPr>
          <t xml:space="preserve">Source: HSE: RIDDOR records; as at 7 August 2026; source index.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22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F34" authorId="0">
      <text>
        <r>
          <rPr>
            <sz val="10"/>
            <rFont val="Arial"/>
            <family val="2"/>
          </rPr>
          <t xml:space="preserve">Source: HSE: Written schemes of examination; as at 7 August 2026; source index.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24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F35" authorId="0">
      <text>
        <r>
          <rPr>
            <sz val="10"/>
            <rFont val="Arial"/>
            <family val="2"/>
          </rPr>
          <t xml:space="preserve">Source: MHCLG Business Rates Information Letter 5/2025; as at 7 August 2026; source index.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26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F36" authorId="0">
      <text>
        <r>
          <rPr>
            <sz val="10"/>
            <rFont val="Arial"/>
            <family val="2"/>
          </rPr>
          <t xml:space="preserve">Source: MHCLG: Air-conditioning inspections for buildings; as at 7 August 2026; source index.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24</xdr:rowOff>
              </xdr:from>
              <xdr:to>
                <xdr:col>1</xdr:col>
                <xdr:colOff>55</xdr:colOff>
                <xdr:row>18</xdr:row>
                <xdr:rowOff>15</xdr:rowOff>
              </xdr:to>
            </anchor>
          </commentPr>
        </mc:Choice>
        <mc:Fallback/>
      </mc:AlternateContent>
    </comment>
    <comment ref="F37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source index.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24</xdr:rowOff>
              </xdr:from>
              <xdr:to>
                <xdr:col>1</xdr:col>
                <xdr:colOff>55</xdr:colOff>
                <xdr:row>18</xdr:row>
                <xdr:rowOff>26</xdr:rowOff>
              </xdr:to>
            </anchor>
          </commentPr>
        </mc:Choice>
        <mc:Fallback/>
      </mc:AlternateContent>
    </comment>
    <comment ref="F3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source index.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4</xdr:rowOff>
              </xdr:from>
              <xdr:to>
                <xdr:col>1</xdr:col>
                <xdr:colOff>55</xdr:colOff>
                <xdr:row>21</xdr:row>
                <xdr:rowOff>7</xdr:rowOff>
              </xdr:to>
            </anchor>
          </commentPr>
        </mc:Choice>
        <mc:Fallback/>
      </mc:AlternateContent>
    </comment>
    <comment ref="F3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source index.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</xdr:rowOff>
              </xdr:from>
              <xdr:to>
                <xdr:col>1</xdr:col>
                <xdr:colOff>55</xdr:colOff>
                <xdr:row>22</xdr:row>
                <xdr:rowOff>12</xdr:rowOff>
              </xdr:to>
            </anchor>
          </commentPr>
        </mc:Choice>
        <mc:Fallback/>
      </mc:AlternateContent>
    </comment>
    <comment ref="F40" authorId="0">
      <text>
        <r>
          <rPr>
            <sz val="10"/>
            <rFont val="Arial"/>
            <family val="2"/>
          </rPr>
          <t xml:space="preserve">Source: Severn Trent: Fats, oils and grease; as at 7 August 2026; source index.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25</xdr:rowOff>
              </xdr:from>
              <xdr:to>
                <xdr:col>1</xdr:col>
                <xdr:colOff>55</xdr:colOff>
                <xdr:row>20</xdr:row>
                <xdr:rowOff>18</xdr:rowOff>
              </xdr:to>
            </anchor>
          </commentPr>
        </mc:Choice>
        <mc:Fallback/>
      </mc:AlternateContent>
    </comment>
    <comment ref="F41" authorId="0">
      <text>
        <r>
          <rPr>
            <sz val="10"/>
            <rFont val="Arial"/>
            <family val="2"/>
          </rPr>
          <t xml:space="preserve">Source: Severn Trent: Trade effluent; as at 7 August 2026; source index.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</xdr:rowOff>
              </xdr:from>
              <xdr:to>
                <xdr:col>1</xdr:col>
                <xdr:colOff>55</xdr:colOff>
                <xdr:row>20</xdr:row>
                <xdr:rowOff>10</xdr:rowOff>
              </xdr:to>
            </anchor>
          </commentPr>
        </mc:Choice>
        <mc:Fallback/>
      </mc:AlternateContent>
    </comment>
    <comment ref="F42" authorId="0">
      <text>
        <r>
          <rPr>
            <sz val="10"/>
            <rFont val="Arial"/>
            <family val="2"/>
          </rPr>
          <t xml:space="preserve">Source: Severn Trent: Water Fittings Regulations; as at 7 August 2026; source index.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5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F43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source index.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5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F44" authorId="0">
      <text>
        <r>
          <rPr>
            <sz val="10"/>
            <rFont val="Arial"/>
            <family val="2"/>
          </rPr>
          <t xml:space="preserve">Source: Stoke environmental protection fees 2026–27; as at 7 August 2026; source index.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5</xdr:rowOff>
              </xdr:from>
              <xdr:to>
                <xdr:col>1</xdr:col>
                <xdr:colOff>55</xdr:colOff>
                <xdr:row>26</xdr:row>
                <xdr:rowOff>19</xdr:rowOff>
              </xdr:to>
            </anchor>
          </commentPr>
        </mc:Choice>
        <mc:Fallback/>
      </mc:AlternateContent>
    </comment>
    <comment ref="F45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source index.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3</xdr:rowOff>
              </xdr:from>
              <xdr:to>
                <xdr:col>1</xdr:col>
                <xdr:colOff>55</xdr:colOff>
                <xdr:row>27</xdr:row>
                <xdr:rowOff>9</xdr:rowOff>
              </xdr:to>
            </anchor>
          </commentPr>
        </mc:Choice>
        <mc:Fallback/>
      </mc:AlternateContent>
    </comment>
    <comment ref="F46" authorId="0">
      <text>
        <r>
          <rPr>
            <sz val="10"/>
            <rFont val="Arial"/>
            <family val="2"/>
          </rPr>
          <t xml:space="preserve">Source: Stoke-on-Trent City Council: Business waste; as at 7 August 2026; source index.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3</xdr:rowOff>
              </xdr:from>
              <xdr:to>
                <xdr:col>1</xdr:col>
                <xdr:colOff>55</xdr:colOff>
                <xdr:row>27</xdr:row>
                <xdr:rowOff>15</xdr:rowOff>
              </xdr:to>
            </anchor>
          </commentPr>
        </mc:Choice>
        <mc:Fallback/>
      </mc:AlternateContent>
    </comment>
    <comment ref="F47" authorId="0">
      <text>
        <r>
          <rPr>
            <sz val="10"/>
            <rFont val="Arial"/>
            <family val="2"/>
          </rPr>
          <t xml:space="preserve">Source: Stoke-on-Trent City Council: Simpler Recycling; as at 7 August 2026; source index.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24</xdr:rowOff>
              </xdr:from>
              <xdr:to>
                <xdr:col>1</xdr:col>
                <xdr:colOff>55</xdr:colOff>
                <xdr:row>27</xdr:row>
                <xdr:rowOff>37</xdr:rowOff>
              </xdr:to>
            </anchor>
          </commentPr>
        </mc:Choice>
        <mc:Fallback/>
      </mc:AlternateContent>
    </comment>
    <comment ref="F48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source index.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23</xdr:row>
                <xdr:rowOff>4</xdr:rowOff>
              </xdr:from>
              <xdr:to>
                <xdr:col>1</xdr:col>
                <xdr:colOff>55</xdr:colOff>
                <xdr:row>29</xdr:row>
                <xdr:rowOff>10</xdr:rowOff>
              </xdr:to>
            </anchor>
          </commentPr>
        </mc:Choice>
        <mc:Fallback/>
      </mc:AlternateContent>
    </comment>
    <comment ref="F49" authorId="0">
      <text>
        <r>
          <rPr>
            <sz val="10"/>
            <rFont val="Arial"/>
            <family val="2"/>
          </rPr>
          <t xml:space="preserve">Source: Trentham premises, planning, building, fire and licensing blueprint; as at 7 August 2026; source index. URL: Internal project deliverable 06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4</xdr:rowOff>
              </xdr:from>
              <xdr:to>
                <xdr:col>1</xdr:col>
                <xdr:colOff>55</xdr:colOff>
                <xdr:row>29</xdr:row>
                <xdr:rowOff>2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Source: DEFRA/Environment Agency: F-gas leak checks and records; as at 7 August 2026; source index. URL: https://www.gov.uk/guidance/checking-f-gas-equipment-for-leaks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7</xdr:row>
                <xdr:rowOff>6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Source: DEFRA: Statutory nuisance and noise; as at 7 August 2026; source index. URL: https://www.gov.uk/guidance/statutory-nuisances-how-councils-deal-with-complaints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8</xdr:row>
                <xdr:rowOff>21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Source: DESNZ QEP table 3.4.2, Q1 2026, published 30 June 2026; as at 7 August 2026; source index. URL: https://www.gov.uk/government/statistical-data-sets/gas-and-electricity-prices-in-the-non-domestic-sector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Source: Environment Agency: Oil storage regulations for businesses; as at 7 August 2026; source index. URL: https://www.gov.uk/guidance/storing-oil-at-a-home-or-business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9</xdr:row>
                <xdr:rowOff>7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Source: Food Standards Agency: Allergen guidance; as at 7 August 2026; source index. URL: https://www.food.gov.uk/business-guidance/allergen-guidance-for-food-businesses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11</xdr:rowOff>
              </xdr:from>
              <xdr:to>
                <xdr:col>1</xdr:col>
                <xdr:colOff>55</xdr:colOff>
                <xdr:row>9</xdr:row>
                <xdr:rowOff>29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Source: Food Standards Agency: PPDS labelling; as at 7 August 2026; source index. URL: https://www.food.gov.uk/business-guidance/labelling-guidance-for-prepacked-for-direct-sale-ppds-food-products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13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Source: Food Standards Agency: Safer Food, Better Business; as at 7 August 2026; source index. URL: https://www.food.gov.uk/business-guidance/safer-food-better-business-sfbb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14</xdr:rowOff>
              </xdr:from>
              <xdr:to>
                <xdr:col>1</xdr:col>
                <xdr:colOff>55</xdr:colOff>
                <xdr:row>11</xdr:row>
                <xdr:rowOff>4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Source: Food Standards Agency: Starting a food business; as at 7 August 2026; source index. URL: https://www.food.gov.uk/business-guidance/starting-a-food-business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16</xdr:rowOff>
              </xdr:from>
              <xdr:to>
                <xdr:col>1</xdr:col>
                <xdr:colOff>55</xdr:colOff>
                <xdr:row>11</xdr:row>
                <xdr:rowOff>11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Source: GOV.UK: Cooling tower notification; as at 7 August 2026; source index. URL: https://www.gov.uk/find-licences/cooling-tower-notification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16</xdr:rowOff>
              </xdr:from>
              <xdr:to>
                <xdr:col>1</xdr:col>
                <xdr:colOff>55</xdr:colOff>
                <xdr:row>11</xdr:row>
                <xdr:rowOff>18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Source: GOV.UK: Dispose of business or commercial waste; as at 7 August 2026; source index. URL: https://www.gov.uk/dispose-business-commercial-waste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18</xdr:rowOff>
              </xdr:from>
              <xdr:to>
                <xdr:col>1</xdr:col>
                <xdr:colOff>55</xdr:colOff>
                <xdr:row>11</xdr:row>
                <xdr:rowOff>20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Source: GOV.UK: Energy Performance Certificates for business premises; as at 7 August 2026; source index. URL: https://www.gov.uk/energy-performance-certificate-commercial-property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12</xdr:row>
                <xdr:rowOff>10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Source: GOV.UK: Estimate your business rates 2026–27; as at 7 August 2026; source index. URL: https://www.gov.uk/estimate-your-business-rates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41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Source: GOV.UK: Hazardous waste; as at 7 August 2026; source index. URL: https://www.gov.uk/dispose-hazardous-waste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Source: GOV.UK: Smoking at work; as at 7 August 2026; source index. URL: https://www.gov.uk/smoking-at-work-the-law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</xdr:rowOff>
              </xdr:from>
              <xdr:to>
                <xdr:col>1</xdr:col>
                <xdr:colOff>55</xdr:colOff>
                <xdr:row>11</xdr:row>
                <xdr:rowOff>17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Source: HM Treasury: Qualifying retail, hospitality or leisure hereditaments; as at 7 August 2026; source index. URL: https://www.gov.uk/guidance/business-rates-multipliers-qualifying-retail-hospitality-or-leisure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13</xdr:row>
                <xdr:rowOff>10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Source: HSE HSG274 Part 2: Hot and cold water systems; as at 7 August 2026; source index. URL: https://www.hse.gov.uk/pubns/priced/hsg274part2.pdf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29</xdr:rowOff>
              </xdr:to>
            </anchor>
          </commentPr>
        </mc:Choice>
        <mc:Fallback/>
      </mc:AlternateContent>
    </comment>
    <comment ref="G25" authorId="0">
      <text>
        <r>
          <rPr>
            <sz val="10"/>
            <rFont val="Arial"/>
            <family val="2"/>
          </rPr>
          <t xml:space="preserve">Source: HSE L8: Legionnaires’ disease control; as at 7 August 2026; source index. URL: https://www.hse.gov.uk/pubns/books/l8.htm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16</xdr:rowOff>
              </xdr:to>
            </anchor>
          </commentPr>
        </mc:Choice>
        <mc:Fallback/>
      </mc:AlternateContent>
    </comment>
    <comment ref="G26" authorId="0">
      <text>
        <r>
          <rPr>
            <sz val="10"/>
            <rFont val="Arial"/>
            <family val="2"/>
          </rPr>
          <t xml:space="preserve">Source: HSE: COSHH risk assessment; as at 7 August 2026; source index. URL: https://www.hse.gov.uk/coshh/basics/assessment.htm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18</xdr:rowOff>
              </xdr:to>
            </anchor>
          </commentPr>
        </mc:Choice>
        <mc:Fallback/>
      </mc:AlternateContent>
    </comment>
    <comment ref="G27" authorId="0">
      <text>
        <r>
          <rPr>
            <sz val="10"/>
            <rFont val="Arial"/>
            <family val="2"/>
          </rPr>
          <t xml:space="preserve">Source: HSE: Enforcing authority allocation; as at 7 August 2026; source index. URL: https://www.hse.gov.uk/contact/authority.htm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33</xdr:rowOff>
              </xdr:from>
              <xdr:to>
                <xdr:col>1</xdr:col>
                <xdr:colOff>55</xdr:colOff>
                <xdr:row>12</xdr:row>
                <xdr:rowOff>19</xdr:rowOff>
              </xdr:to>
            </anchor>
          </commentPr>
        </mc:Choice>
        <mc:Fallback/>
      </mc:AlternateContent>
    </comment>
    <comment ref="G28" authorId="0">
      <text>
        <r>
          <rPr>
            <sz val="10"/>
            <rFont val="Arial"/>
            <family val="2"/>
          </rPr>
          <t xml:space="preserve">Source: HSE: First aid at work; as at 7 August 2026; source index. URL: https://www.hse.gov.uk/simple-health-safety/firstaid/index.htm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34</xdr:rowOff>
              </xdr:from>
              <xdr:to>
                <xdr:col>1</xdr:col>
                <xdr:colOff>55</xdr:colOff>
                <xdr:row>12</xdr:row>
                <xdr:rowOff>21</xdr:rowOff>
              </xdr:to>
            </anchor>
          </commentPr>
        </mc:Choice>
        <mc:Fallback/>
      </mc:AlternateContent>
    </comment>
    <comment ref="G29" authorId="0">
      <text>
        <r>
          <rPr>
            <sz val="10"/>
            <rFont val="Arial"/>
            <family val="2"/>
          </rPr>
          <t xml:space="preserve">Source: HSE: Gas safety in catering and hospitality; as at 7 August 2026; source index. URL: https://www.hse.gov.uk/pubns/cais23.htm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14</xdr:rowOff>
              </xdr:from>
              <xdr:to>
                <xdr:col>1</xdr:col>
                <xdr:colOff>55</xdr:colOff>
                <xdr:row>13</xdr:row>
                <xdr:rowOff>1</xdr:rowOff>
              </xdr:to>
            </anchor>
          </commentPr>
        </mc:Choice>
        <mc:Fallback/>
      </mc:AlternateContent>
    </comment>
    <comment ref="G30" authorId="0">
      <text>
        <r>
          <rPr>
            <sz val="10"/>
            <rFont val="Arial"/>
            <family val="2"/>
          </rPr>
          <t xml:space="preserve">Source: HSE: Maintaining portable electrical equipment; as at 7 August 2026; source index. URL: https://www.hse.gov.uk/pubns/indg236.htm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16</xdr:rowOff>
              </xdr:from>
              <xdr:to>
                <xdr:col>1</xdr:col>
                <xdr:colOff>55</xdr:colOff>
                <xdr:row>13</xdr:row>
                <xdr:rowOff>3</xdr:rowOff>
              </xdr:to>
            </anchor>
          </commentPr>
        </mc:Choice>
        <mc:Fallback/>
      </mc:AlternateContent>
    </comment>
    <comment ref="G31" authorId="0">
      <text>
        <r>
          <rPr>
            <sz val="10"/>
            <rFont val="Arial"/>
            <family val="2"/>
          </rPr>
          <t xml:space="preserve">Source: HSE: Managing risks and risk assessment at work; as at 7 August 2026; source index. URL: https://www.hse.gov.uk/simple-health-safety/risk/index.htm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18</xdr:rowOff>
              </xdr:from>
              <xdr:to>
                <xdr:col>1</xdr:col>
                <xdr:colOff>55</xdr:colOff>
                <xdr:row>13</xdr:row>
                <xdr:rowOff>35</xdr:rowOff>
              </xdr:to>
            </anchor>
          </commentPr>
        </mc:Choice>
        <mc:Fallback/>
      </mc:AlternateContent>
    </comment>
    <comment ref="G32" authorId="0">
      <text>
        <r>
          <rPr>
            <sz val="10"/>
            <rFont val="Arial"/>
            <family val="2"/>
          </rPr>
          <t xml:space="preserve">Source: HSE: Prepare a health and safety policy; as at 7 August 2026; source index. URL: https://www.hse.gov.uk/simple-health-safety/policy/index.htm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20</xdr:rowOff>
              </xdr:from>
              <xdr:to>
                <xdr:col>1</xdr:col>
                <xdr:colOff>55</xdr:colOff>
                <xdr:row>13</xdr:row>
                <xdr:rowOff>22</xdr:rowOff>
              </xdr:to>
            </anchor>
          </commentPr>
        </mc:Choice>
        <mc:Fallback/>
      </mc:AlternateContent>
    </comment>
    <comment ref="G33" authorId="0">
      <text>
        <r>
          <rPr>
            <sz val="10"/>
            <rFont val="Arial"/>
            <family val="2"/>
          </rPr>
          <t xml:space="preserve">Source: HSE: RIDDOR records; as at 7 August 2026; source index. URL: https://www.hse.gov.uk/riddor/what-must-i-keep.htm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22</xdr:rowOff>
              </xdr:from>
              <xdr:to>
                <xdr:col>1</xdr:col>
                <xdr:colOff>55</xdr:colOff>
                <xdr:row>13</xdr:row>
                <xdr:rowOff>9</xdr:rowOff>
              </xdr:to>
            </anchor>
          </commentPr>
        </mc:Choice>
        <mc:Fallback/>
      </mc:AlternateContent>
    </comment>
    <comment ref="G34" authorId="0">
      <text>
        <r>
          <rPr>
            <sz val="10"/>
            <rFont val="Arial"/>
            <family val="2"/>
          </rPr>
          <t xml:space="preserve">Source: HSE: Written schemes of examination; as at 7 August 2026; source index. URL: https://www.hse.gov.uk/pubns/indg178.htm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24</xdr:rowOff>
              </xdr:from>
              <xdr:to>
                <xdr:col>1</xdr:col>
                <xdr:colOff>55</xdr:colOff>
                <xdr:row>13</xdr:row>
                <xdr:rowOff>11</xdr:rowOff>
              </xdr:to>
            </anchor>
          </commentPr>
        </mc:Choice>
        <mc:Fallback/>
      </mc:AlternateContent>
    </comment>
    <comment ref="G35" authorId="0">
      <text>
        <r>
          <rPr>
            <sz val="10"/>
            <rFont val="Arial"/>
            <family val="2"/>
          </rPr>
          <t xml:space="preserve">Source: MHCLG Business Rates Information Letter 5/2025; as at 7 August 2026; source index. URL: https://www.gov.uk/government/publications/52025-confirmation-of-budget-package-and-the-non-domestic-rating-multipliers-for-20262027/52025-confirmation-of-budget-package-and-the-non-domestic-rating-multipliers-for-20262027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26</xdr:rowOff>
              </xdr:from>
              <xdr:to>
                <xdr:col>1</xdr:col>
                <xdr:colOff>55</xdr:colOff>
                <xdr:row>18</xdr:row>
                <xdr:rowOff>8</xdr:rowOff>
              </xdr:to>
            </anchor>
          </commentPr>
        </mc:Choice>
        <mc:Fallback/>
      </mc:AlternateContent>
    </comment>
    <comment ref="G36" authorId="0">
      <text>
        <r>
          <rPr>
            <sz val="10"/>
            <rFont val="Arial"/>
            <family val="2"/>
          </rPr>
          <t xml:space="preserve">Source: MHCLG: Air-conditioning inspections for buildings; as at 7 August 2026; source index. URL: https://www.gov.uk/government/publications/air-conditioning-inspections-for-buildings/a-guide-to-air-conditioning-inspections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12</xdr:row>
                <xdr:rowOff>24</xdr:rowOff>
              </xdr:from>
              <xdr:to>
                <xdr:col>1</xdr:col>
                <xdr:colOff>55</xdr:colOff>
                <xdr:row>18</xdr:row>
                <xdr:rowOff>15</xdr:rowOff>
              </xdr:to>
            </anchor>
          </commentPr>
        </mc:Choice>
        <mc:Fallback/>
      </mc:AlternateContent>
    </comment>
    <comment ref="G37" authorId="0">
      <text>
        <r>
          <rPr>
            <sz val="10"/>
            <rFont val="Arial"/>
            <family val="2"/>
          </rPr>
          <t xml:space="preserve">Source: Planning allowance derived from 2026 UK supplier/contractor market scan; obtain site-specific quotations; as at 7 August 2026; source index. URL: Internal research note; no single tariff source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13</xdr:row>
                <xdr:rowOff>24</xdr:rowOff>
              </xdr:from>
              <xdr:to>
                <xdr:col>1</xdr:col>
                <xdr:colOff>55</xdr:colOff>
                <xdr:row>18</xdr:row>
                <xdr:rowOff>26</xdr:rowOff>
              </xdr:to>
            </anchor>
          </commentPr>
        </mc:Choice>
        <mc:Fallback/>
      </mc:AlternateContent>
    </comment>
    <comment ref="G38" authorId="0">
      <text>
        <r>
          <rPr>
            <sz val="10"/>
            <rFont val="Arial"/>
            <family val="2"/>
          </rPr>
          <t xml:space="preserve">Source: Severn Trent charges for new water and sewerage connections 2026–27; as at 7 August 2026; source index. URL: https://www.stwater.co.uk/content/dam/stw/stw_buildinganddeveloping/charging-arrangement-documents-26-27/st-charging-arrangements.pdf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14</xdr:row>
                <xdr:rowOff>4</xdr:rowOff>
              </xdr:from>
              <xdr:to>
                <xdr:col>1</xdr:col>
                <xdr:colOff>55</xdr:colOff>
                <xdr:row>21</xdr:row>
                <xdr:rowOff>7</xdr:rowOff>
              </xdr:to>
            </anchor>
          </commentPr>
        </mc:Choice>
        <mc:Fallback/>
      </mc:AlternateContent>
    </comment>
    <comment ref="G39" authorId="0">
      <text>
        <r>
          <rPr>
            <sz val="10"/>
            <rFont val="Arial"/>
            <family val="2"/>
          </rPr>
          <t xml:space="preserve">Source: Severn Trent final non-household wholesale charges 2026–27; as at 7 August 2026; source index. URL: https://www.stwater.co.uk/content/dam/stw/my-account/our-charges/2026/st-wholesale-charges-scheme-nhh-2026-27.pdf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3</xdr:rowOff>
              </xdr:from>
              <xdr:to>
                <xdr:col>1</xdr:col>
                <xdr:colOff>55</xdr:colOff>
                <xdr:row>22</xdr:row>
                <xdr:rowOff>12</xdr:rowOff>
              </xdr:to>
            </anchor>
          </commentPr>
        </mc:Choice>
        <mc:Fallback/>
      </mc:AlternateContent>
    </comment>
    <comment ref="G40" authorId="0">
      <text>
        <r>
          <rPr>
            <sz val="10"/>
            <rFont val="Arial"/>
            <family val="2"/>
          </rPr>
          <t xml:space="preserve">Source: Severn Trent: Fats, oils and grease; as at 7 August 2026; source index. URL: https://www.stwater.co.uk/businesses-and-retailers/business-customers/fats-oils-and-grease/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15</xdr:row>
                <xdr:rowOff>25</xdr:rowOff>
              </xdr:from>
              <xdr:to>
                <xdr:col>1</xdr:col>
                <xdr:colOff>55</xdr:colOff>
                <xdr:row>20</xdr:row>
                <xdr:rowOff>18</xdr:rowOff>
              </xdr:to>
            </anchor>
          </commentPr>
        </mc:Choice>
        <mc:Fallback/>
      </mc:AlternateContent>
    </comment>
    <comment ref="G41" authorId="0">
      <text>
        <r>
          <rPr>
            <sz val="10"/>
            <rFont val="Arial"/>
            <family val="2"/>
          </rPr>
          <t xml:space="preserve">Source: Severn Trent: Trade effluent; as at 7 August 2026; source index. URL: https://www.stwater.co.uk/businesses-and-retailers/trade-effluent/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16</xdr:row>
                <xdr:rowOff>5</xdr:rowOff>
              </xdr:from>
              <xdr:to>
                <xdr:col>1</xdr:col>
                <xdr:colOff>55</xdr:colOff>
                <xdr:row>20</xdr:row>
                <xdr:rowOff>10</xdr:rowOff>
              </xdr:to>
            </anchor>
          </commentPr>
        </mc:Choice>
        <mc:Fallback/>
      </mc:AlternateContent>
    </comment>
    <comment ref="G42" authorId="0">
      <text>
        <r>
          <rPr>
            <sz val="10"/>
            <rFont val="Arial"/>
            <family val="2"/>
          </rPr>
          <t xml:space="preserve">Source: Severn Trent: Water Fittings Regulations; as at 7 August 2026; source index. URL: https://www.stwater.co.uk/my-supply/water-fittings-regulations/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17</xdr:row>
                <xdr:rowOff>5</xdr:rowOff>
              </xdr:from>
              <xdr:to>
                <xdr:col>1</xdr:col>
                <xdr:colOff>55</xdr:colOff>
                <xdr:row>22</xdr:row>
                <xdr:rowOff>3</xdr:rowOff>
              </xdr:to>
            </anchor>
          </commentPr>
        </mc:Choice>
        <mc:Fallback/>
      </mc:AlternateContent>
    </comment>
    <comment ref="G43" authorId="0">
      <text>
        <r>
          <rPr>
            <sz val="10"/>
            <rFont val="Arial"/>
            <family val="2"/>
          </rPr>
          <t xml:space="preserve">Source: Stoke Environmental Health and Trading Standards fees 2026–27; as at 7 August 2026; source index. URL: https://www.stoke.gov.uk/info/20057/licensing/841/environmental_health_and_trading_standards_-_fees_and_charges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18</xdr:row>
                <xdr:rowOff>5</xdr:rowOff>
              </xdr:from>
              <xdr:to>
                <xdr:col>1</xdr:col>
                <xdr:colOff>55</xdr:colOff>
                <xdr:row>24</xdr:row>
                <xdr:rowOff>21</xdr:rowOff>
              </xdr:to>
            </anchor>
          </commentPr>
        </mc:Choice>
        <mc:Fallback/>
      </mc:AlternateContent>
    </comment>
    <comment ref="G44" authorId="0">
      <text>
        <r>
          <rPr>
            <sz val="10"/>
            <rFont val="Arial"/>
            <family val="2"/>
          </rPr>
          <t xml:space="preserve">Source: Stoke environmental protection fees 2026–27; as at 7 August 2026; source index. URL: https://www.stoke.gov.uk/info/20057/licensing/841/environmental_health_and_trading_standards_-_fees_and_charges/3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19</xdr:row>
                <xdr:rowOff>5</xdr:rowOff>
              </xdr:from>
              <xdr:to>
                <xdr:col>1</xdr:col>
                <xdr:colOff>55</xdr:colOff>
                <xdr:row>26</xdr:row>
                <xdr:rowOff>19</xdr:rowOff>
              </xdr:to>
            </anchor>
          </commentPr>
        </mc:Choice>
        <mc:Fallback/>
      </mc:AlternateContent>
    </comment>
    <comment ref="G45" authorId="0">
      <text>
        <r>
          <rPr>
            <sz val="10"/>
            <rFont val="Arial"/>
            <family val="2"/>
          </rPr>
          <t xml:space="preserve">Source: Stoke-on-Trent City Council: Business rates multipliers 2026–27; as at 7 August 2026; source index. URL: https://www.stoke.gov.uk/info/20012/business/831/business_rates_multipliers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21</xdr:row>
                <xdr:rowOff>3</xdr:rowOff>
              </xdr:from>
              <xdr:to>
                <xdr:col>1</xdr:col>
                <xdr:colOff>55</xdr:colOff>
                <xdr:row>27</xdr:row>
                <xdr:rowOff>9</xdr:rowOff>
              </xdr:to>
            </anchor>
          </commentPr>
        </mc:Choice>
        <mc:Fallback/>
      </mc:AlternateContent>
    </comment>
    <comment ref="G46" authorId="0">
      <text>
        <r>
          <rPr>
            <sz val="10"/>
            <rFont val="Arial"/>
            <family val="2"/>
          </rPr>
          <t xml:space="preserve">Source: Stoke-on-Trent City Council: Business waste; as at 7 August 2026; source index. URL: https://www.stoke.gov.uk/info/20002/rubbish_and_recycling/56/business_waste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3</xdr:rowOff>
              </xdr:from>
              <xdr:to>
                <xdr:col>1</xdr:col>
                <xdr:colOff>55</xdr:colOff>
                <xdr:row>27</xdr:row>
                <xdr:rowOff>15</xdr:rowOff>
              </xdr:to>
            </anchor>
          </commentPr>
        </mc:Choice>
        <mc:Fallback/>
      </mc:AlternateContent>
    </comment>
    <comment ref="G47" authorId="0">
      <text>
        <r>
          <rPr>
            <sz val="10"/>
            <rFont val="Arial"/>
            <family val="2"/>
          </rPr>
          <t xml:space="preserve">Source: Stoke-on-Trent City Council: Simpler Recycling; as at 7 August 2026; source index. URL: https://www.stoke.gov.uk/info/20002/rubbish_and_recycling/734/simpler_recycling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22</xdr:row>
                <xdr:rowOff>24</xdr:rowOff>
              </xdr:from>
              <xdr:to>
                <xdr:col>1</xdr:col>
                <xdr:colOff>55</xdr:colOff>
                <xdr:row>27</xdr:row>
                <xdr:rowOff>37</xdr:rowOff>
              </xdr:to>
            </anchor>
          </commentPr>
        </mc:Choice>
        <mc:Fallback/>
      </mc:AlternateContent>
    </comment>
    <comment ref="G48" authorId="0">
      <text>
        <r>
          <rPr>
            <sz val="10"/>
            <rFont val="Arial"/>
            <family val="2"/>
          </rPr>
          <t xml:space="preserve">Source: Stoke-on-Trent City Council: Starting a food business; as at 7 August 2026; source index. URL: https://www.stoke.gov.uk/info/20058/food_businesses/130/starting_a_food_business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23</xdr:row>
                <xdr:rowOff>4</xdr:rowOff>
              </xdr:from>
              <xdr:to>
                <xdr:col>1</xdr:col>
                <xdr:colOff>55</xdr:colOff>
                <xdr:row>29</xdr:row>
                <xdr:rowOff>10</xdr:rowOff>
              </xdr:to>
            </anchor>
          </commentPr>
        </mc:Choice>
        <mc:Fallback/>
      </mc:AlternateContent>
    </comment>
    <comment ref="G49" authorId="0">
      <text>
        <r>
          <rPr>
            <sz val="10"/>
            <rFont val="Arial"/>
            <family val="2"/>
          </rPr>
          <t xml:space="preserve">Source: Trentham premises, planning, building, fire and licensing blueprint; as at 7 August 2026; source index. URL: Internal project deliverable 06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24</xdr:row>
                <xdr:rowOff>4</xdr:rowOff>
              </xdr:from>
              <xdr:to>
                <xdr:col>1</xdr:col>
                <xdr:colOff>55</xdr:colOff>
                <xdr:row>29</xdr:row>
                <xdr:rowOff>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<sst xmlns="http://schemas.openxmlformats.org/spreadsheetml/2006/main" count="1386" uniqueCount="774">
  <si>
    <t xml:space="preserve">Trentham Padel: Environmental, Utility and Council Cost Summary</t>
  </si>
  <si>
    <t xml:space="preserve">Decision view: obligations, compliance allowances and annual property-charge scenarios</t>
  </si>
  <si>
    <t xml:space="preserve">(£ ex VAT; site-specific quotations and the actual rating assessment remain mandatory before approval)</t>
  </si>
  <si>
    <t xml:space="preserve">Recommended operating principle</t>
  </si>
  <si>
    <t xml:space="preserve">Use an all-electric, light-production café and hybrid staffed model; design out open cooling towers, non-standard trade effluent and unnecessary gas. Treat water/drainage capacity, electricity capacity, rateable value and planning/noise constraints as lease conditions precedent.</t>
  </si>
  <si>
    <t xml:space="preserve">Category</t>
  </si>
  <si>
    <t xml:space="preserve">Obligations</t>
  </si>
  <si>
    <t xml:space="preserve">Core setup low</t>
  </si>
  <si>
    <t xml:space="preserve">Core setup base</t>
  </si>
  <si>
    <t xml:space="preserve">Core setup high</t>
  </si>
  <si>
    <t xml:space="preserve">Core annual low</t>
  </si>
  <si>
    <t xml:space="preserve">Core annual base</t>
  </si>
  <si>
    <t xml:space="preserve">Core annual high</t>
  </si>
  <si>
    <t xml:space="preserve">Conditional setup high</t>
  </si>
  <si>
    <t xml:space="preserve">Food &amp; Environmental Health</t>
  </si>
  <si>
    <t xml:space="preserve">Health, Safety &amp; Local Environment</t>
  </si>
  <si>
    <t xml:space="preserve">Rates &amp; Utilities</t>
  </si>
  <si>
    <t xml:space="preserve">Waste &amp; Recycling</t>
  </si>
  <si>
    <t xml:space="preserve">Water, Drainage &amp; Hygiene</t>
  </si>
  <si>
    <t xml:space="preserve">Total / non-additive planning envelope</t>
  </si>
  <si>
    <t xml:space="preserve">Annual core utility / water / waste / business-rates cases</t>
  </si>
  <si>
    <t xml:space="preserve">Metric</t>
  </si>
  <si>
    <t xml:space="preserve">Lean</t>
  </si>
  <si>
    <t xml:space="preserve">Hybrid base</t>
  </si>
  <si>
    <t xml:space="preserve">Conditioned/staffed</t>
  </si>
  <si>
    <t xml:space="preserve">Electricity</t>
  </si>
  <si>
    <t xml:space="preserve">Gas</t>
  </si>
  <si>
    <t xml:space="preserve">Water and wastewater</t>
  </si>
  <si>
    <t xml:space="preserve">Fixed water and highway charges</t>
  </si>
  <si>
    <t xml:space="preserve">Surface-water drainage</t>
  </si>
  <si>
    <t xml:space="preserve">Waste</t>
  </si>
  <si>
    <t xml:space="preserve">Business rates</t>
  </si>
  <si>
    <t xml:space="preserve">Total</t>
  </si>
  <si>
    <t xml:space="preserve">Critical diligence gates</t>
  </si>
  <si>
    <t xml:space="preserve">1. Obtain the exact address, 2026 VOA rateable value and Stoke confirmation of the RHL multiplier before investment committee approval.</t>
  </si>
  <si>
    <t xml:space="preserve">2. Secure Severn Trent water/wastewater capacity and National Grid electricity-capacity responses before the lease becomes unconditional.</t>
  </si>
  <si>
    <t xml:space="preserve">3. Verify site-area surface-water drainage and whether the property drains to the public sewer; the model carries £6,346/year for an Uttoxeter-sized site.</t>
  </si>
  <si>
    <t xml:space="preserve">4. Lock the café menu before MEP design: a light all-electric offer avoids gas, heavy extract, high FOG and trade-effluent complexity.</t>
  </si>
  <si>
    <t xml:space="preserve">5. Treat all conditional infrastructure ranges as landlord/lease negotiation items, not ordinary operating contingency.</t>
  </si>
  <si>
    <t xml:space="preserve">Trentham Padel: Environmental, Utility and Council Obligation Register</t>
  </si>
  <si>
    <t xml:space="preserve">Mandatory, conditional and optional duties with planning-level setup and annual allowances</t>
  </si>
  <si>
    <t xml:space="preserve">(£ ex VAT unless stated; planning allowances are not supplier quotations)</t>
  </si>
  <si>
    <t xml:space="preserve">Obligation / control</t>
  </si>
  <si>
    <t xml:space="preserve">Applicability</t>
  </si>
  <si>
    <t xml:space="preserve">Trigger / due date</t>
  </si>
  <si>
    <t xml:space="preserve">Accountable owner</t>
  </si>
  <si>
    <t xml:space="preserve">Required action / evidence</t>
  </si>
  <si>
    <t xml:space="preserve">Authority / counterparty</t>
  </si>
  <si>
    <t xml:space="preserve">Published fee / tariff</t>
  </si>
  <si>
    <t xml:space="preserve">Setup low</t>
  </si>
  <si>
    <t xml:space="preserve">Setup base</t>
  </si>
  <si>
    <t xml:space="preserve">Setup high</t>
  </si>
  <si>
    <t xml:space="preserve">Annual low</t>
  </si>
  <si>
    <t xml:space="preserve">Annual base</t>
  </si>
  <si>
    <t xml:space="preserve">Annual high</t>
  </si>
  <si>
    <t xml:space="preserve">Model bucket</t>
  </si>
  <si>
    <t xml:space="preserve">Confidence</t>
  </si>
  <si>
    <t xml:space="preserve">Source</t>
  </si>
  <si>
    <t xml:space="preserve">Source URL</t>
  </si>
  <si>
    <t xml:space="preserve">Decision note</t>
  </si>
  <si>
    <t xml:space="preserve">Register food establishment</t>
  </si>
  <si>
    <t xml:space="preserve">Mandatory if any food/drink is stored, sold or given away</t>
  </si>
  <si>
    <t xml:space="preserve">At least 28 days before trading</t>
  </si>
  <si>
    <t xml:space="preserve">Food Business Operator</t>
  </si>
  <si>
    <t xml:space="preserve">Submitted registration and registered-establishment record</t>
  </si>
  <si>
    <t xml:space="preserve">Stoke Environmental Health</t>
  </si>
  <si>
    <t xml:space="preserve">Free</t>
  </si>
  <si>
    <t xml:space="preserve">Core</t>
  </si>
  <si>
    <t xml:space="preserve">High</t>
  </si>
  <si>
    <t xml:space="preserve">Stoke-on-Trent City Council: Starting a food business</t>
  </si>
  <si>
    <t xml:space="preserve">https://www.stoke.gov.uk/info/20058/food_businesses/130/starting_a_food_business</t>
  </si>
  <si>
    <t xml:space="preserve">Registration cannot be refused and is not a certificate.</t>
  </si>
  <si>
    <t xml:space="preserve">HACCP-based food-safety management / SFBB</t>
  </si>
  <si>
    <t xml:space="preserve">Mandatory for food operation</t>
  </si>
  <si>
    <t xml:space="preserve">Before food production or service</t>
  </si>
  <si>
    <t xml:space="preserve">Food Business Operator / Café Lead</t>
  </si>
  <si>
    <t xml:space="preserve">Completed SFBB/HACCP pack, opening checks, daily diary, corrective actions</t>
  </si>
  <si>
    <t xml:space="preserve">Stoke Environmental Health / FSA</t>
  </si>
  <si>
    <t xml:space="preserve">SFBB pack £24.50; refill £7.50 + VAT</t>
  </si>
  <si>
    <t xml:space="preserve">Food Standards Agency: Safer Food, Better Business</t>
  </si>
  <si>
    <t xml:space="preserve">https://www.food.gov.uk/business-guidance/safer-food-better-business-sfbb</t>
  </si>
  <si>
    <t xml:space="preserve">Light-production café can use SFBB; complexity rises with menu.</t>
  </si>
  <si>
    <t xml:space="preserve">Food hygiene instruction and role training</t>
  </si>
  <si>
    <t xml:space="preserve">Mandatory competence; external certificate is an operator standard</t>
  </si>
  <si>
    <t xml:space="preserve">Before unsupervised food work; refresh on change/need</t>
  </si>
  <si>
    <t xml:space="preserve">Café Lead / HR</t>
  </si>
  <si>
    <t xml:space="preserve">Induction matrix, observed competence, certificates where used</t>
  </si>
  <si>
    <t xml:space="preserve">No statutory certificate fee</t>
  </si>
  <si>
    <t xml:space="preserve">Medium</t>
  </si>
  <si>
    <t xml:space="preserve">Food Standards Agency: Starting a food business</t>
  </si>
  <si>
    <t xml:space="preserve">https://www.food.gov.uk/business-guidance/starting-a-food-business</t>
  </si>
  <si>
    <t xml:space="preserve">Allowance assumes 10–15 relevant staff; confirm rota.</t>
  </si>
  <si>
    <t xml:space="preserve">Allergen management and customer information</t>
  </si>
  <si>
    <t xml:space="preserve">Mandatory when supplying food</t>
  </si>
  <si>
    <t xml:space="preserve">Before menu launch and on every recipe/supplier change</t>
  </si>
  <si>
    <t xml:space="preserve">Café Lead</t>
  </si>
  <si>
    <t xml:space="preserve">Recipe matrix, supplier specs, substitution log, staff briefing, customer information</t>
  </si>
  <si>
    <t xml:space="preserve">Stoke Trading Standards / Environmental Health</t>
  </si>
  <si>
    <t xml:space="preserve">Food advice £96 + VAT per hour if purchased</t>
  </si>
  <si>
    <t xml:space="preserve">Food Standards Agency: Allergen guidance</t>
  </si>
  <si>
    <t xml:space="preserve">https://www.food.gov.uk/business-guidance/allergen-guidance-for-food-businesses</t>
  </si>
  <si>
    <t xml:space="preserve">Control all 14 regulated allergens and cross-contact.</t>
  </si>
  <si>
    <t xml:space="preserve">PPDS ingredients and allergen labels</t>
  </si>
  <si>
    <t xml:space="preserve">Conditional if food is prepacked for direct sale</t>
  </si>
  <si>
    <t xml:space="preserve">Before placing any PPDS product on sale</t>
  </si>
  <si>
    <t xml:space="preserve">Compliant product name, full ingredients and emphasised allergens</t>
  </si>
  <si>
    <t xml:space="preserve">Trading Standards</t>
  </si>
  <si>
    <t xml:space="preserve">No application fee</t>
  </si>
  <si>
    <t xml:space="preserve">Conditional</t>
  </si>
  <si>
    <t xml:space="preserve">Food Standards Agency: PPDS labelling</t>
  </si>
  <si>
    <t xml:space="preserve">https://www.food.gov.uk/business-guidance/labelling-guidance-for-prepacked-for-direct-sale-ppds-food-products</t>
  </si>
  <si>
    <t xml:space="preserve">Not triggered by sealed third-party products already correctly labelled.</t>
  </si>
  <si>
    <t xml:space="preserve">Temperature control, probes and calibration</t>
  </si>
  <si>
    <t xml:space="preserve">Mandatory where chilled, frozen, cooked or hot-held food is handled</t>
  </si>
  <si>
    <t xml:space="preserve">Before food launch; daily/recipe frequency thereafter</t>
  </si>
  <si>
    <t xml:space="preserve">Temperature limits in HACCP, probe checks, fridge logs and corrective actions</t>
  </si>
  <si>
    <t xml:space="preserve">Environmental Health</t>
  </si>
  <si>
    <t xml:space="preserve">No council fee</t>
  </si>
  <si>
    <t xml:space="preserve">Limits must follow final menu and validated HACCP.</t>
  </si>
  <si>
    <t xml:space="preserve">Pest prevention and monitoring</t>
  </si>
  <si>
    <t xml:space="preserve">Mandatory effective control; contractor is recommended rather than always prescribed</t>
  </si>
  <si>
    <t xml:space="preserve">Before opening; inspect continuously</t>
  </si>
  <si>
    <t xml:space="preserve">Facilities / Café Lead</t>
  </si>
  <si>
    <t xml:space="preserve">Proofing survey, bait map where appropriate, visit reports and corrective actions</t>
  </si>
  <si>
    <t xml:space="preserve">Quote required</t>
  </si>
  <si>
    <t xml:space="preserve">Planning allowance derived from 2026 UK supplier/contractor market scan; obtain site-specific quotations</t>
  </si>
  <si>
    <t xml:space="preserve">Internal research note; no single tariff source</t>
  </si>
  <si>
    <t xml:space="preserve">Food, warmth and unattended periods raise pest risk.</t>
  </si>
  <si>
    <t xml:space="preserve">FHRS improvement/reinspection route</t>
  </si>
  <si>
    <t xml:space="preserve">Conditional after a rating below target</t>
  </si>
  <si>
    <t xml:space="preserve">After corrective actions and evidence</t>
  </si>
  <si>
    <t xml:space="preserve">Improvement evidence and reinspection request</t>
  </si>
  <si>
    <t xml:space="preserve">Aim for 5 £153 + VAT; reinspection £214</t>
  </si>
  <si>
    <t xml:space="preserve">Stoke Environmental Health and Trading Standards fees 2026–27</t>
  </si>
  <si>
    <t xml:space="preserve">https://www.stoke.gov.uk/info/20057/licensing/841/environmental_health_and_trading_standards_-_fees_and_charges</t>
  </si>
  <si>
    <t xml:space="preserve">Model contingency only; the rating can rise, stay or fall.</t>
  </si>
  <si>
    <t xml:space="preserve">Grease management / kitchen drainage controls</t>
  </si>
  <si>
    <t xml:space="preserve">Conditional if menu creates fats, oils, grease or food solids</t>
  </si>
  <si>
    <t xml:space="preserve">Design stage and before kitchen use</t>
  </si>
  <si>
    <t xml:space="preserve">Café Lead / Facilities</t>
  </si>
  <si>
    <t xml:space="preserve">Sink strainers, grease equipment design, service log, waste-oil contract</t>
  </si>
  <si>
    <t xml:space="preserve">Severn Trent / Environmental Health</t>
  </si>
  <si>
    <t xml:space="preserve">No standard consent fee for ordinary hospitality wastewater</t>
  </si>
  <si>
    <t xml:space="preserve">Severn Trent: Fats, oils and grease</t>
  </si>
  <si>
    <t xml:space="preserve">https://www.stwater.co.uk/businesses-and-retailers/business-customers/fats-oils-and-grease/</t>
  </si>
  <si>
    <t xml:space="preserve">Prefer all-electric, light-production menu to reduce extraction and FOG load.</t>
  </si>
  <si>
    <t xml:space="preserve">Primary Authority or paid business advice</t>
  </si>
  <si>
    <t xml:space="preserve">Optional governance support</t>
  </si>
  <si>
    <t xml:space="preserve">Before complex launch or multi-site rollout</t>
  </si>
  <si>
    <t xml:space="preserve">Managing Director / Compliance Lead</t>
  </si>
  <si>
    <t xml:space="preserve">Advice agreement and assured advice records</t>
  </si>
  <si>
    <t xml:space="preserve">Stoke Trading Standards</t>
  </si>
  <si>
    <t xml:space="preserve">Primary Authority: £367/£979/£2,080 year 1; advice £96 + VAT/hour</t>
  </si>
  <si>
    <t xml:space="preserve">Optional</t>
  </si>
  <si>
    <t xml:space="preserve">Not needed for a straightforward single site but useful for scale.</t>
  </si>
  <si>
    <t xml:space="preserve">Confirm retailer, wholesaler, meters and historic bills</t>
  </si>
  <si>
    <t xml:space="preserve">Mandatory commercial-account setup and due diligence</t>
  </si>
  <si>
    <t xml:space="preserve">Before lease and immediately on occupation</t>
  </si>
  <si>
    <t xml:space="preserve">Finance / Facilities</t>
  </si>
  <si>
    <t xml:space="preserve">Account transfer, meter serials, opening reads, 24-month bills and leak history</t>
  </si>
  <si>
    <t xml:space="preserve">Licensed retailer / Severn Trent</t>
  </si>
  <si>
    <t xml:space="preserve">Retailer-specific</t>
  </si>
  <si>
    <t xml:space="preserve">Severn Trent final non-household wholesale charges 2026–27</t>
  </si>
  <si>
    <t xml:space="preserve">https://www.stwater.co.uk/content/dam/stw/my-account/our-charges/2026/st-wholesale-charges-scheme-nhh-2026-27.pdf</t>
  </si>
  <si>
    <t xml:space="preserve">Wholesale tariffs are the floor; retailer charges sit on top.</t>
  </si>
  <si>
    <t xml:space="preserve">Water/wastewater capacity pre-planning enquiry</t>
  </si>
  <si>
    <t xml:space="preserve">Strongly recommended condition precedent for showers/café</t>
  </si>
  <si>
    <t xml:space="preserve">Before lease becomes unconditional</t>
  </si>
  <si>
    <t xml:space="preserve">Project Manager / MEP Engineer</t>
  </si>
  <si>
    <t xml:space="preserve">Severn Trent capacity response and required reinforcement</t>
  </si>
  <si>
    <t xml:space="preserve">Severn Trent Developer Services</t>
  </si>
  <si>
    <t xml:space="preserve">Combined £280.60 ex VAT</t>
  </si>
  <si>
    <t xml:space="preserve">Severn Trent charges for new water and sewerage connections 2026–27</t>
  </si>
  <si>
    <t xml:space="preserve">https://www.stwater.co.uk/content/dam/stw/stw_buildinganddeveloping/charging-arrangement-documents-26-27/st-charging-arrangements.pdf</t>
  </si>
  <si>
    <t xml:space="preserve">Use water-only £178.66 or waste-only £197.60 only if genuinely sufficient.</t>
  </si>
  <si>
    <t xml:space="preserve">Large-diameter water service application and works</t>
  </si>
  <si>
    <t xml:space="preserve">Conditional if existing supply is inadequate</t>
  </si>
  <si>
    <t xml:space="preserve">After demand schedule, before construction</t>
  </si>
  <si>
    <t xml:space="preserve">Approved application, quote, connection, commissioning and as-builts</t>
  </si>
  <si>
    <t xml:space="preserve">Severn Trent</t>
  </si>
  <si>
    <t xml:space="preserve">50 mm+ application £342.95 ex VAT; works separately quoted</t>
  </si>
  <si>
    <t xml:space="preserve">Lease condition should allocate abnormal reinforcement and landlord contribution.</t>
  </si>
  <si>
    <t xml:space="preserve">Public sewer connection approval/inspection</t>
  </si>
  <si>
    <t xml:space="preserve">Conditional for new or altered public-sewer connection</t>
  </si>
  <si>
    <t xml:space="preserve">Before connecting</t>
  </si>
  <si>
    <t xml:space="preserve">Drainage Engineer / Contractor</t>
  </si>
  <si>
    <t xml:space="preserve">Approval, inspections, completion evidence and as-built drainage plan</t>
  </si>
  <si>
    <t xml:space="preserve">£279.83 outside highway / £515.28 in highway, plus works</t>
  </si>
  <si>
    <t xml:space="preserve">Traffic management/highway permits and excavation are extra.</t>
  </si>
  <si>
    <t xml:space="preserve">Water and sewer infrastructure charges</t>
  </si>
  <si>
    <t xml:space="preserve">Conditional for new/increased connection; credits may apply</t>
  </si>
  <si>
    <t xml:space="preserve">At connection quotation</t>
  </si>
  <si>
    <t xml:space="preserve">Project Manager</t>
  </si>
  <si>
    <t xml:space="preserve">Charge calculation, loading units and redevelopment credits</t>
  </si>
  <si>
    <t xml:space="preserve">Base £385.36 water + £499.62 sewer, non-household multipliers may apply</t>
  </si>
  <si>
    <t xml:space="preserve">Do not assume one-property base charge for a high-loading commercial fit-out.</t>
  </si>
  <si>
    <t xml:space="preserve">Water Fittings Regulation 5 notification and compliance</t>
  </si>
  <si>
    <t xml:space="preserve">Conditional for specified plumbing work; underlying compliance is mandatory</t>
  </si>
  <si>
    <t xml:space="preserve">Notify before work where required</t>
  </si>
  <si>
    <t xml:space="preserve">Designer / WaterSafe-approved installer</t>
  </si>
  <si>
    <t xml:space="preserve">Notification, approved products, test certificates, inspection closure</t>
  </si>
  <si>
    <t xml:space="preserve">Severn Trent Water Fittings team</t>
  </si>
  <si>
    <t xml:space="preserve">Initial inspection free; rectification at occupier cost</t>
  </si>
  <si>
    <t xml:space="preserve">Severn Trent: Water Fittings Regulations</t>
  </si>
  <si>
    <t xml:space="preserve">https://www.stwater.co.uk/my-supply/water-fittings-regulations/</t>
  </si>
  <si>
    <t xml:space="preserve">Backflow protection must match fluid-category risk.</t>
  </si>
  <si>
    <t xml:space="preserve">Backflow prevention / RPZ inspection regime</t>
  </si>
  <si>
    <t xml:space="preserve">Conditional where fluid category requires it</t>
  </si>
  <si>
    <t xml:space="preserve">Design and commission before use</t>
  </si>
  <si>
    <t xml:space="preserve">MEP Engineer / Facilities</t>
  </si>
  <si>
    <t xml:space="preserve">Device schedule, commissioning and periodic test records</t>
  </si>
  <si>
    <t xml:space="preserve">May be triggered by cleaning dosing, coffee kit, irrigation or specialist plant.</t>
  </si>
  <si>
    <t xml:space="preserve">Legionella risk assessment and written control scheme</t>
  </si>
  <si>
    <t xml:space="preserve">Mandatory where exposure is reasonably foreseeable</t>
  </si>
  <si>
    <t xml:space="preserve">Before opening; review on change or loss of control</t>
  </si>
  <si>
    <t xml:space="preserve">Dutyholder / Responsible Person</t>
  </si>
  <si>
    <t xml:space="preserve">Current risk assessment, schematics, control scheme and appointments</t>
  </si>
  <si>
    <t xml:space="preserve">Stoke Environmental Health / HSE</t>
  </si>
  <si>
    <t xml:space="preserve">Private specialist quote</t>
  </si>
  <si>
    <t xml:space="preserve">HSE L8: Legionnaires’ disease control</t>
  </si>
  <si>
    <t xml:space="preserve">https://www.hse.gov.uk/pubns/books/l8.htm</t>
  </si>
  <si>
    <t xml:space="preserve">Contracting out does not transfer ultimate dutyholder responsibility.</t>
  </si>
  <si>
    <t xml:space="preserve">Legionella monitoring, flushing and shower hygiene</t>
  </si>
  <si>
    <t xml:space="preserve">Mandatory to implement risk-based scheme</t>
  </si>
  <si>
    <t xml:space="preserve">Ongoing: weekly/monthly/quarterly/annual frequencies</t>
  </si>
  <si>
    <t xml:space="preserve">Responsible Person / Facilities</t>
  </si>
  <si>
    <t xml:space="preserve">Temperature logs, weekly low-use flushing, quarterly shower descale, tank/calorifier records</t>
  </si>
  <si>
    <t xml:space="preserve">HSE HSG274 Part 2: Hot and cold water systems</t>
  </si>
  <si>
    <t xml:space="preserve">https://www.hse.gov.uk/pubns/priced/hsg274part2.pdf</t>
  </si>
  <si>
    <t xml:space="preserve">Automated sensors can support but not replace competent review and physical tasks.</t>
  </si>
  <si>
    <t xml:space="preserve">Legionella sampling and remedial disinfection</t>
  </si>
  <si>
    <t xml:space="preserve">Conditional when risk assessment, failure or incident indicates</t>
  </si>
  <si>
    <t xml:space="preserve">As triggered</t>
  </si>
  <si>
    <t xml:space="preserve">Responsible Person / Water Hygiene Contractor</t>
  </si>
  <si>
    <t xml:space="preserve">UKAS results, investigation, remedial action and verification</t>
  </si>
  <si>
    <t xml:space="preserve">Environmental Health / HSE</t>
  </si>
  <si>
    <t xml:space="preserve">Typically £40–£100 per sample plus attendance</t>
  </si>
  <si>
    <t xml:space="preserve">Routine sampling is not a substitute for control.</t>
  </si>
  <si>
    <t xml:space="preserve">Surface-water drainage verification and challenge</t>
  </si>
  <si>
    <t xml:space="preserve">Mandatory cost diligence; challenge if no public-sewer drainage or qualifying SuDS</t>
  </si>
  <si>
    <t xml:space="preserve">Before lease and on first bill</t>
  </si>
  <si>
    <t xml:space="preserve">Surveyor / Finance / Drainage Engineer</t>
  </si>
  <si>
    <t xml:space="preserve">Site-area plan, drainage evidence, SuDS maintenance and retailer challenge</t>
  </si>
  <si>
    <t xml:space="preserve">Severn Trent / Retailer</t>
  </si>
  <si>
    <t xml:space="preserve">No standard application fee; survey quote</t>
  </si>
  <si>
    <t xml:space="preserve">Uttoxeter-sized site falls in a high annual drainage band unless relief applies.</t>
  </si>
  <si>
    <t xml:space="preserve">Trade-effluent determination/consent</t>
  </si>
  <si>
    <t xml:space="preserve">Conditional only for non-domestic-process discharges beyond ordinary hospitality sewage</t>
  </si>
  <si>
    <t xml:space="preserve">Before any relevant discharge</t>
  </si>
  <si>
    <t xml:space="preserve">Facilities / MEP Engineer</t>
  </si>
  <si>
    <t xml:space="preserve">Written Severn Trent determination, consent and sampling records if required</t>
  </si>
  <si>
    <t xml:space="preserve">Severn Trent Trade Effluent</t>
  </si>
  <si>
    <t xml:space="preserve">Retailer/undertaker quote</t>
  </si>
  <si>
    <t xml:space="preserve">Severn Trent: Trade effluent</t>
  </si>
  <si>
    <t xml:space="preserve">https://www.stwater.co.uk/businesses-and-retailers/trade-effluent/</t>
  </si>
  <si>
    <t xml:space="preserve">Normal restaurant/pub wastewater is expressly not trade effluent, but FOG duties remain.</t>
  </si>
  <si>
    <t xml:space="preserve">Drainage plan, spill response and drain labelling</t>
  </si>
  <si>
    <t xml:space="preserve">Mandatory practical control for chemicals/oil and rapid incident response</t>
  </si>
  <si>
    <t xml:space="preserve">Before opening</t>
  </si>
  <si>
    <t xml:space="preserve">Facilities / H&amp;S Lead</t>
  </si>
  <si>
    <t xml:space="preserve">Colour-coded drainage plan, spill kits, emergency call tree and drills</t>
  </si>
  <si>
    <t xml:space="preserve">Severn Trent / Environment Agency</t>
  </si>
  <si>
    <t xml:space="preserve">No statutory fee</t>
  </si>
  <si>
    <t xml:space="preserve">Severn Trent spill emergency: 0800 783 4444.</t>
  </si>
  <si>
    <t xml:space="preserve">Remote leak detection and automatic isolation</t>
  </si>
  <si>
    <t xml:space="preserve">Recommended for unattended periods</t>
  </si>
  <si>
    <t xml:space="preserve">Fit-out/commissioning</t>
  </si>
  <si>
    <t xml:space="preserve">Facilities / Technology Lead</t>
  </si>
  <si>
    <t xml:space="preserve">Zoned meter baseline, alerts, tested shut-off and override procedure</t>
  </si>
  <si>
    <t xml:space="preserve">Operator control</t>
  </si>
  <si>
    <t xml:space="preserve">Particularly valuable above ceilings, near courts and for out-of-hours operation.</t>
  </si>
  <si>
    <t xml:space="preserve">Integrated commercial-waste contract and secure bin store</t>
  </si>
  <si>
    <t xml:space="preserve">Mandatory duty of care</t>
  </si>
  <si>
    <t xml:space="preserve">Contract, container plan, service schedule, carrier registration and missed-lift escalation</t>
  </si>
  <si>
    <t xml:space="preserve">Stoke / Environment Agency</t>
  </si>
  <si>
    <t xml:space="preserve">Stoke-on-Trent City Council: Business waste</t>
  </si>
  <si>
    <t xml:space="preserve">https://www.stoke.gov.uk/info/20002/rubbish_and_recycling/56/business_waste</t>
  </si>
  <si>
    <t xml:space="preserve">Quote residual, dry mixed recycling, food, glass and specialist streams separately.</t>
  </si>
  <si>
    <t xml:space="preserve">Simpler Recycling separation</t>
  </si>
  <si>
    <t xml:space="preserve">Mandatory by 31 March 2027 for all workplaces</t>
  </si>
  <si>
    <t xml:space="preserve">At opening</t>
  </si>
  <si>
    <t xml:space="preserve">Internal stations, signage, back-of-house separation and collection evidence</t>
  </si>
  <si>
    <t xml:space="preserve">Stoke-on-Trent City Council: Simpler Recycling</t>
  </si>
  <si>
    <t xml:space="preserve">https://www.stoke.gov.uk/info/20002/rubbish_and_recycling/734/simpler_recycling</t>
  </si>
  <si>
    <t xml:space="preserve">Food separate; dry recyclables may be co-mingled through Stoke service.</t>
  </si>
  <si>
    <t xml:space="preserve">Food-waste collection</t>
  </si>
  <si>
    <t xml:space="preserve">Mandatory from applicable Simpler Recycling date; 2027 opening means include</t>
  </si>
  <si>
    <t xml:space="preserve">At opening and normally weekly for relevant businesses</t>
  </si>
  <si>
    <t xml:space="preserve">Lidded bins, collection schedule, contamination records</t>
  </si>
  <si>
    <t xml:space="preserve">Stoke / Waste Contractor</t>
  </si>
  <si>
    <t xml:space="preserve">Avoid double counting if included in integrated contract; shown for tender visibility.</t>
  </si>
  <si>
    <t xml:space="preserve">Glass and bar packaging stream</t>
  </si>
  <si>
    <t xml:space="preserve">Conditional but normally required by bar volumes</t>
  </si>
  <si>
    <t xml:space="preserve">At bar opening</t>
  </si>
  <si>
    <t xml:space="preserve">Bar Lead</t>
  </si>
  <si>
    <t xml:space="preserve">Container, collection and breakage controls</t>
  </si>
  <si>
    <t xml:space="preserve">Waste Contractor</t>
  </si>
  <si>
    <t xml:space="preserve">GOV.UK: Dispose of business or commercial waste</t>
  </si>
  <si>
    <t xml:space="preserve">https://www.gov.uk/dispose-business-commercial-waste</t>
  </si>
  <si>
    <t xml:space="preserve">May be included in integrated contract.</t>
  </si>
  <si>
    <t xml:space="preserve">Used cooking oil / grease-trap waste</t>
  </si>
  <si>
    <t xml:space="preserve">Conditional by menu</t>
  </si>
  <si>
    <t xml:space="preserve">Before producing waste oil/grease</t>
  </si>
  <si>
    <t xml:space="preserve">Secure labelled storage, registered carrier and notes</t>
  </si>
  <si>
    <t xml:space="preserve">Environment Agency / Contractor</t>
  </si>
  <si>
    <t xml:space="preserve">Quote; some oil collection can be no-cost</t>
  </si>
  <si>
    <t xml:space="preserve">Environment Agency: Oil storage regulations for businesses</t>
  </si>
  <si>
    <t xml:space="preserve">https://www.gov.uk/guidance/storing-oil-at-a-home-or-business</t>
  </si>
  <si>
    <t xml:space="preserve">Never discharge to drains.</t>
  </si>
  <si>
    <t xml:space="preserve">Waste transfer notes and carrier/consignee checks</t>
  </si>
  <si>
    <t xml:space="preserve">Mandatory</t>
  </si>
  <si>
    <t xml:space="preserve">Each movement or annual season ticket; retain at least two years</t>
  </si>
  <si>
    <t xml:space="preserve">Facilities / Finance</t>
  </si>
  <si>
    <t xml:space="preserve">Accurate notes, carrier register checks and destination authority</t>
  </si>
  <si>
    <t xml:space="preserve">Environment Agency / Stoke</t>
  </si>
  <si>
    <t xml:space="preserve">No government application fee for producer</t>
  </si>
  <si>
    <t xml:space="preserve">Business waste cannot use household bins or Stoke household sites.</t>
  </si>
  <si>
    <t xml:space="preserve">Hazardous waste classification and consignment</t>
  </si>
  <si>
    <t xml:space="preserve">Conditional for batteries, lamps, chemicals, toner, refrigerants and certain WEEE</t>
  </si>
  <si>
    <t xml:space="preserve">Before first movement</t>
  </si>
  <si>
    <t xml:space="preserve">Waste classification, consignment notes, authorised carrier and consignee</t>
  </si>
  <si>
    <t xml:space="preserve">Environment Agency</t>
  </si>
  <si>
    <t xml:space="preserve">Contractor/consignment charges vary</t>
  </si>
  <si>
    <t xml:space="preserve">GOV.UK: Hazardous waste</t>
  </si>
  <si>
    <t xml:space="preserve">https://www.gov.uk/dispose-hazardous-waste</t>
  </si>
  <si>
    <t xml:space="preserve">Keep hazardous waste separate and secure.</t>
  </si>
  <si>
    <t xml:space="preserve">WEEE, batteries, lamps and refrigerant recovery</t>
  </si>
  <si>
    <t xml:space="preserve">Conditional but expected operationally</t>
  </si>
  <si>
    <t xml:space="preserve">At replacement/decommissioning</t>
  </si>
  <si>
    <t xml:space="preserve">Facilities / IT / HVAC Contractor</t>
  </si>
  <si>
    <t xml:space="preserve">Collection and recovery records, data-destruction where relevant</t>
  </si>
  <si>
    <t xml:space="preserve">Supplier take-back may reduce cost.</t>
  </si>
  <si>
    <t xml:space="preserve">Sanitary and hygiene waste</t>
  </si>
  <si>
    <t xml:space="preserve">Expected for customer/staff washrooms</t>
  </si>
  <si>
    <t xml:space="preserve">Facilities</t>
  </si>
  <si>
    <t xml:space="preserve">Contract, bin schedule and disposal records</t>
  </si>
  <si>
    <t xml:space="preserve">Include nappy/period-product provision based on customer profile.</t>
  </si>
  <si>
    <t xml:space="preserve">Confidential paper and secure media destruction</t>
  </si>
  <si>
    <t xml:space="preserve">Conditional by records held</t>
  </si>
  <si>
    <t xml:space="preserve">Before disposal</t>
  </si>
  <si>
    <t xml:space="preserve">Data Protection Lead / Finance</t>
  </si>
  <si>
    <t xml:space="preserve">Locked consoles, certificates of destruction and asset records</t>
  </si>
  <si>
    <t xml:space="preserve">ICO governance / Contractor</t>
  </si>
  <si>
    <t xml:space="preserve">Align with retention schedule and CCTV/HR/finance data.</t>
  </si>
  <si>
    <t xml:space="preserve">Oil storage secondary containment</t>
  </si>
  <si>
    <t xml:space="preserve">Conditional at 201 litres or more at the business</t>
  </si>
  <si>
    <t xml:space="preserve">Before storage</t>
  </si>
  <si>
    <t xml:space="preserve">Compliant container, bund/drip tray, inspection and spill plan</t>
  </si>
  <si>
    <t xml:space="preserve">Rules include virgin and waste vegetable oil; indoor-building exemption is fact-specific.</t>
  </si>
  <si>
    <t xml:space="preserve">VOA assessment and business-rates account</t>
  </si>
  <si>
    <t xml:space="preserve">Mandatory on occupation</t>
  </si>
  <si>
    <t xml:space="preserve">Finance / Rating Surveyor</t>
  </si>
  <si>
    <t xml:space="preserve">2026-list RV, valuation basis, occupation notice and demand</t>
  </si>
  <si>
    <t xml:space="preserve">VOA / Stoke Revenues</t>
  </si>
  <si>
    <t xml:space="preserve">Stoke-on-Trent City Council: Business rates multipliers 2026–27</t>
  </si>
  <si>
    <t xml:space="preserve">https://www.stoke.gov.uk/info/20012/business/831/business_rates_multipliers</t>
  </si>
  <si>
    <t xml:space="preserve">Annual liability is modelled on Utility Scenarios sheet.</t>
  </si>
  <si>
    <t xml:space="preserve">Confirm qualifying RHL multiplier</t>
  </si>
  <si>
    <t xml:space="preserve">Mandatory billing check</t>
  </si>
  <si>
    <t xml:space="preserve">On draft/first bill and after material use change</t>
  </si>
  <si>
    <t xml:space="preserve">Council confirmation and supporting evidence of public leisure use</t>
  </si>
  <si>
    <t xml:space="preserve">Stoke Revenues</t>
  </si>
  <si>
    <t xml:space="preserve">No council fee; adviser quote if challenged</t>
  </si>
  <si>
    <t xml:space="preserve">HM Treasury: Qualifying retail, hospitality or leisure hereditaments</t>
  </si>
  <si>
    <t xml:space="preserve">https://www.gov.uk/guidance/business-rates-multipliers-qualifying-retail-hospitality-or-leisure</t>
  </si>
  <si>
    <t xml:space="preserve">Indoor padel should fall within sport/leisure examples if wholly or mainly qualifying.</t>
  </si>
  <si>
    <t xml:space="preserve">Transitional relief / one-penny supplement check</t>
  </si>
  <si>
    <t xml:space="preserve">Mandatory bill verification for 2026–27</t>
  </si>
  <si>
    <t xml:space="preserve">On first demand</t>
  </si>
  <si>
    <t xml:space="preserve">Revaluation comparison, relief calculation and supplement treatment</t>
  </si>
  <si>
    <t xml:space="preserve">Automatic statutory calculation</t>
  </si>
  <si>
    <t xml:space="preserve">MHCLG Business Rates Information Letter 5/2025</t>
  </si>
  <si>
    <t xml:space="preserve">https://www.gov.uk/government/publications/52025-confirmation-of-budget-package-and-the-non-domestic-rating-multipliers-for-20262027/52025-confirmation-of-budget-package-and-the-non-domestic-rating-multipliers-for-20262027</t>
  </si>
  <si>
    <t xml:space="preserve">Supplement applies only to defined hereditaments with neither TR nor SSBR; new hereditaments generally excluded.</t>
  </si>
  <si>
    <t xml:space="preserve">Empty-property relief notification</t>
  </si>
  <si>
    <t xml:space="preserve">Conditional during vacant fit-out</t>
  </si>
  <si>
    <t xml:space="preserve">On vacancy/occupation</t>
  </si>
  <si>
    <t xml:space="preserve">Finance / Landlord</t>
  </si>
  <si>
    <t xml:space="preserve">Vacancy evidence and council notice</t>
  </si>
  <si>
    <t xml:space="preserve">No fee</t>
  </si>
  <si>
    <t xml:space="preserve">Warehouses can receive six months total; qualifying use/status is fact-specific.</t>
  </si>
  <si>
    <t xml:space="preserve">BID levy boundary check</t>
  </si>
  <si>
    <t xml:space="preserve">Conditional on final address</t>
  </si>
  <si>
    <t xml:space="preserve">Before lease</t>
  </si>
  <si>
    <t xml:space="preserve">Finance / Property Lawyer</t>
  </si>
  <si>
    <t xml:space="preserve">BID map, levy rules and annual bill</t>
  </si>
  <si>
    <t xml:space="preserve">Relevant BID body</t>
  </si>
  <si>
    <t xml:space="preserve">Address/RV dependent</t>
  </si>
  <si>
    <t xml:space="preserve">Low</t>
  </si>
  <si>
    <t xml:space="preserve">Do not assume Trentham is outside a BID until exact address is known.</t>
  </si>
  <si>
    <t xml:space="preserve">Electricity capacity study and load schedule</t>
  </si>
  <si>
    <t xml:space="preserve">Mandatory site diligence</t>
  </si>
  <si>
    <t xml:space="preserve">MEP Engineer / DNO</t>
  </si>
  <si>
    <t xml:space="preserve">Peak/diversified load, 250 kVA verification, protection and upgrade quote</t>
  </si>
  <si>
    <t xml:space="preserve">National Grid Electricity Distribution / Supplier</t>
  </si>
  <si>
    <t xml:space="preserve">Include courts, lighting, HVAC, hot water, café, EV, lockers and future expansion.</t>
  </si>
  <si>
    <t xml:space="preserve">Electricity service/substation upgrade</t>
  </si>
  <si>
    <t xml:space="preserve">Conditional if existing capacity/quality is inadequate</t>
  </si>
  <si>
    <t xml:space="preserve">Before construction</t>
  </si>
  <si>
    <t xml:space="preserve">Project Manager / DNO</t>
  </si>
  <si>
    <t xml:space="preserve">Accepted connection offer, easements, works and commissioning</t>
  </si>
  <si>
    <t xml:space="preserve">National Grid Electricity Distribution</t>
  </si>
  <si>
    <t xml:space="preserve">Site-specific</t>
  </si>
  <si>
    <t xml:space="preserve">A major abnormal cost: protect through lease condition precedent.</t>
  </si>
  <si>
    <t xml:space="preserve">Gas connection or capacity upgrade</t>
  </si>
  <si>
    <t xml:space="preserve">Optional/conditional; avoid with all-electric design where viable</t>
  </si>
  <si>
    <t xml:space="preserve">MEP Engineer / Cadent</t>
  </si>
  <si>
    <t xml:space="preserve">Connection quote, meter and commissioning</t>
  </si>
  <si>
    <t xml:space="preserve">Cadent / Supplier</t>
  </si>
  <si>
    <t xml:space="preserve">Gas adds appliance, ventilation, combustion and maintenance obligations.</t>
  </si>
  <si>
    <t xml:space="preserve">Energy supply procurement and metering</t>
  </si>
  <si>
    <t xml:space="preserve">Before energisation/occupation</t>
  </si>
  <si>
    <t xml:space="preserve">HH meter data, supply contract, invoices, budget alerts and meter access</t>
  </si>
  <si>
    <t xml:space="preserve">Licensed supplier / Meter operator</t>
  </si>
  <si>
    <t xml:space="preserve">Contract-specific</t>
  </si>
  <si>
    <t xml:space="preserve">DESNZ QEP table 3.4.2, Q1 2026, published 30 June 2026</t>
  </si>
  <si>
    <t xml:space="preserve">https://www.gov.uk/government/statistical-data-sets/gas-and-electricity-prices-in-the-non-domestic-sector</t>
  </si>
  <si>
    <t xml:space="preserve">Use fully delivered DESNZ rates only as planning anchors; obtain competitive quotes.</t>
  </si>
  <si>
    <t xml:space="preserve">Commercial EPC and lease energy due diligence</t>
  </si>
  <si>
    <t xml:space="preserve">Mandatory in relevant sale/letting/construction events</t>
  </si>
  <si>
    <t xml:space="preserve">Landlord / Property Lawyer / Energy Assessor</t>
  </si>
  <si>
    <t xml:space="preserve">Valid EPC, recommendations, exemptions and lease allocation</t>
  </si>
  <si>
    <t xml:space="preserve">Stoke / Accreditation scheme</t>
  </si>
  <si>
    <t xml:space="preserve">Private assessor quote</t>
  </si>
  <si>
    <t xml:space="preserve">GOV.UK: Energy Performance Certificates for business premises</t>
  </si>
  <si>
    <t xml:space="preserve">https://www.gov.uk/energy-performance-certificate-commercial-property</t>
  </si>
  <si>
    <t xml:space="preserve">Public building over 500 m² must display an existing EPC when statutory conditions are met.</t>
  </si>
  <si>
    <t xml:space="preserve">TM44 air-conditioning inspection</t>
  </si>
  <si>
    <t xml:space="preserve">Conditional where combined effective rated output exceeds 12 kW</t>
  </si>
  <si>
    <t xml:space="preserve">Within five-year cycle; within three months if control transfers without report</t>
  </si>
  <si>
    <t xml:space="preserve">Person controlling system</t>
  </si>
  <si>
    <t xml:space="preserve">Lodged report and building logbook</t>
  </si>
  <si>
    <t xml:space="preserve">Stoke / Accredited Energy Assessor</t>
  </si>
  <si>
    <t xml:space="preserve">MHCLG: Air-conditioning inspections for buildings</t>
  </si>
  <si>
    <t xml:space="preserve">https://www.gov.uk/government/publications/air-conditioning-inspections-for-buildings/a-guide-to-air-conditioning-inspections</t>
  </si>
  <si>
    <t xml:space="preserve">Almost certain if substantial comfort cooling is installed.</t>
  </si>
  <si>
    <t xml:space="preserve">F-gas asset register, certified maintenance and leak checks</t>
  </si>
  <si>
    <t xml:space="preserve">Conditional for regulated refrigerants and thresholds</t>
  </si>
  <si>
    <t xml:space="preserve">From commissioning; check frequency by tCO2e</t>
  </si>
  <si>
    <t xml:space="preserve">Facilities / Certified Contractor</t>
  </si>
  <si>
    <t xml:space="preserve">Asset register, contractor certificates, leak/repair/recovery records</t>
  </si>
  <si>
    <t xml:space="preserve">Contract quote</t>
  </si>
  <si>
    <t xml:space="preserve">DEFRA/Environment Agency: F-gas leak checks and records</t>
  </si>
  <si>
    <t xml:space="preserve">https://www.gov.uk/guidance/checking-f-gas-equipment-for-leaks</t>
  </si>
  <si>
    <t xml:space="preserve">Five-year records required at 5 tCO2e+; repair verification within one month.</t>
  </si>
  <si>
    <t xml:space="preserve">HVAC/refrigeration planned preventive maintenance</t>
  </si>
  <si>
    <t xml:space="preserve">Operationally essential; supports statutory duties</t>
  </si>
  <si>
    <t xml:space="preserve">From commissioning</t>
  </si>
  <si>
    <t xml:space="preserve">PPM schedule, filters, controls, refrigerant and defect closure</t>
  </si>
  <si>
    <t xml:space="preserve">Operator / Competent Contractor</t>
  </si>
  <si>
    <t xml:space="preserve">Cost depends heavily on whether court hall is conditioned.</t>
  </si>
  <si>
    <t xml:space="preserve">Fixed electrical installation condition and maintenance</t>
  </si>
  <si>
    <t xml:space="preserve">Mandatory to prevent danger; interval risk/installation based</t>
  </si>
  <si>
    <t xml:space="preserve">Before occupation if no valid record, then competent-person interval</t>
  </si>
  <si>
    <t xml:space="preserve">Facilities / Competent Electrician</t>
  </si>
  <si>
    <t xml:space="preserve">EICR, remedials and distribution-board schedule</t>
  </si>
  <si>
    <t xml:space="preserve">Private contractor quote</t>
  </si>
  <si>
    <t xml:space="preserve">HSE: Maintaining portable electrical equipment</t>
  </si>
  <si>
    <t xml:space="preserve">https://www.hse.gov.uk/pubns/indg236.htm</t>
  </si>
  <si>
    <t xml:space="preserve">Do not describe five years as an unqualified universal statutory interval.</t>
  </si>
  <si>
    <t xml:space="preserve">Portable/movable electrical equipment regime</t>
  </si>
  <si>
    <t xml:space="preserve">Mandatory risk-based maintenance; annual PAT is not universally required</t>
  </si>
  <si>
    <t xml:space="preserve">Before use and risk-based thereafter</t>
  </si>
  <si>
    <t xml:space="preserve">Facilities / Department Leads</t>
  </si>
  <si>
    <t xml:space="preserve">User checks, inspection/test matrix and defect quarantine</t>
  </si>
  <si>
    <t xml:space="preserve">Higher-risk café/cleaning equipment receives closer control than office equipment.</t>
  </si>
  <si>
    <t xml:space="preserve">Gas catering appliances, ventilation and interlocks</t>
  </si>
  <si>
    <t xml:space="preserve">Conditional if gas is used</t>
  </si>
  <si>
    <t xml:space="preserve">Before use and competent maintenance thereafter</t>
  </si>
  <si>
    <t xml:space="preserve">Gas Safe records, ventilation/interlock tests and appliance servicing</t>
  </si>
  <si>
    <t xml:space="preserve">Stoke Environmental Health / Gas Safe</t>
  </si>
  <si>
    <t xml:space="preserve">HSE: Gas safety in catering and hospitality</t>
  </si>
  <si>
    <t xml:space="preserve">https://www.hse.gov.uk/pubns/cais23.htm</t>
  </si>
  <si>
    <t xml:space="preserve">All-electric light-production café is the simpler launch route.</t>
  </si>
  <si>
    <t xml:space="preserve">Kitchen extract cleaning and verification</t>
  </si>
  <si>
    <t xml:space="preserve">Conditional for grease-laden mechanical extract</t>
  </si>
  <si>
    <t xml:space="preserve">Risk-based from use; insurer may specify interval</t>
  </si>
  <si>
    <t xml:space="preserve">Cleaning risk assessment, access panels and certificates</t>
  </si>
  <si>
    <t xml:space="preserve">Environmental Health / Fire insurer</t>
  </si>
  <si>
    <t xml:space="preserve">Coordinate with fire-risk assessment and duct route.</t>
  </si>
  <si>
    <t xml:space="preserve">Pressure-system written scheme and examinations</t>
  </si>
  <si>
    <t xml:space="preserve">Conditional for qualifying pressure systems</t>
  </si>
  <si>
    <t xml:space="preserve">Written scheme before operation</t>
  </si>
  <si>
    <t xml:space="preserve">Facilities / Competent Person</t>
  </si>
  <si>
    <t xml:space="preserve">Safe operating limits, written scheme and examination reports</t>
  </si>
  <si>
    <t xml:space="preserve">HSE / Stoke depending activity</t>
  </si>
  <si>
    <t xml:space="preserve">Private competent-person quote</t>
  </si>
  <si>
    <t xml:space="preserve">HSE: Written schemes of examination</t>
  </si>
  <si>
    <t xml:space="preserve">https://www.hse.gov.uk/pubns/indg178.htm</t>
  </si>
  <si>
    <t xml:space="preserve">Could include compressed air, certain boilers or pressure vessels.</t>
  </si>
  <si>
    <t xml:space="preserve">Cooling tower / evaporative condenser notification and controls</t>
  </si>
  <si>
    <t xml:space="preserve">Conditional; design out unless compelling</t>
  </si>
  <si>
    <t xml:space="preserve">Notify council in writing before/when installed and on change</t>
  </si>
  <si>
    <t xml:space="preserve">Dutyholder / Facilities</t>
  </si>
  <si>
    <t xml:space="preserve">Council notification, register, water treatment and inspection scheme</t>
  </si>
  <si>
    <t xml:space="preserve">No published notification fee</t>
  </si>
  <si>
    <t xml:space="preserve">GOV.UK: Cooling tower notification</t>
  </si>
  <si>
    <t xml:space="preserve">https://www.gov.uk/find-licences/cooling-tower-notification</t>
  </si>
  <si>
    <t xml:space="preserve">Avoid open evaporative systems in a low-staff venue where practicable.</t>
  </si>
  <si>
    <t xml:space="preserve">Health-and-safety policy and governance</t>
  </si>
  <si>
    <t xml:space="preserve">Mandatory; written at five or more employees</t>
  </si>
  <si>
    <t xml:space="preserve">Before employment/opening and on material change</t>
  </si>
  <si>
    <t xml:space="preserve">Board / H&amp;S Lead</t>
  </si>
  <si>
    <t xml:space="preserve">Signed policy, responsibilities, consultation and review record</t>
  </si>
  <si>
    <t xml:space="preserve">No filing fee</t>
  </si>
  <si>
    <t xml:space="preserve">HSE: Prepare a health and safety policy</t>
  </si>
  <si>
    <t xml:space="preserve">https://www.hse.gov.uk/simple-health-safety/policy/index.htm</t>
  </si>
  <si>
    <t xml:space="preserve">Lean staffing does not remove duties to customers, contractors and workers.</t>
  </si>
  <si>
    <t xml:space="preserve">Suitable and sufficient risk assessments</t>
  </si>
  <si>
    <t xml:space="preserve">Before work/opening; review after change/incident</t>
  </si>
  <si>
    <t xml:space="preserve">H&amp;S Lead / Department Owners</t>
  </si>
  <si>
    <t xml:space="preserve">Recorded significant findings and action tracker</t>
  </si>
  <si>
    <t xml:space="preserve">HSE: Managing risks and risk assessment at work</t>
  </si>
  <si>
    <t xml:space="preserve">https://www.hse.gov.uk/simple-health-safety/risk/index.htm</t>
  </si>
  <si>
    <t xml:space="preserve">Cover courts/glass, slips, work at height, manual handling, young people, lone work, violence, food/bar and contractors.</t>
  </si>
  <si>
    <t xml:space="preserve">First-aid needs assessment, kit and coverage</t>
  </si>
  <si>
    <t xml:space="preserve">Mandatory employee provision; public emergency plan also required operationally</t>
  </si>
  <si>
    <t xml:space="preserve">Before opening; maintain each shift/operating mode</t>
  </si>
  <si>
    <t xml:space="preserve">H&amp;S Lead / Venue Manager</t>
  </si>
  <si>
    <t xml:space="preserve">Needs assessment, appointed persons, trained cover, kit/AED checks and signage</t>
  </si>
  <si>
    <t xml:space="preserve">Training/provider quote</t>
  </si>
  <si>
    <t xml:space="preserve">HSE: First aid at work</t>
  </si>
  <si>
    <t xml:space="preserve">https://www.hse.gov.uk/simple-health-safety/firstaid/index.htm</t>
  </si>
  <si>
    <t xml:space="preserve">Remote monitoring cannot deliver physical first aid.</t>
  </si>
  <si>
    <t xml:space="preserve">COSHH assessments and chemical management</t>
  </si>
  <si>
    <t xml:space="preserve">Mandatory for hazardous substances/processes</t>
  </si>
  <si>
    <t xml:space="preserve">Before use and on product/process change</t>
  </si>
  <si>
    <t xml:space="preserve">H&amp;S Lead / Cleaning/Café Leads</t>
  </si>
  <si>
    <t xml:space="preserve">SDS register, assessments, locked storage, dilution, PPE and spill controls</t>
  </si>
  <si>
    <t xml:space="preserve">HSE: COSHH risk assessment</t>
  </si>
  <si>
    <t xml:space="preserve">https://www.hse.gov.uk/coshh/basics/assessment.htm</t>
  </si>
  <si>
    <t xml:space="preserve">LEV used as a COSHH control normally needs examination at least every 14 months.</t>
  </si>
  <si>
    <t xml:space="preserve">Accident book, RIDDOR and insurer notification protocol</t>
  </si>
  <si>
    <t xml:space="preserve">Mandatory records/reporting when thresholds are met</t>
  </si>
  <si>
    <t xml:space="preserve">From opening; immediately after relevant event</t>
  </si>
  <si>
    <t xml:space="preserve">H&amp;S Lead / Manager on Duty</t>
  </si>
  <si>
    <t xml:space="preserve">Accident/near-miss log, RIDDOR reference and insurer notice</t>
  </si>
  <si>
    <t xml:space="preserve">HSE / Stoke Environmental Health</t>
  </si>
  <si>
    <t xml:space="preserve">HSE: RIDDOR records</t>
  </si>
  <si>
    <t xml:space="preserve">https://www.hse.gov.uk/riddor/what-must-i-keep.htm</t>
  </si>
  <si>
    <t xml:space="preserve">Insurers are not automatically told by a RIDDOR report.</t>
  </si>
  <si>
    <t xml:space="preserve">Noise, vibration, odour and artificial-light control</t>
  </si>
  <si>
    <t xml:space="preserve">Mandatory to prevent statutory nuisance and comply with planning/licence conditions</t>
  </si>
  <si>
    <t xml:space="preserve">Site design, commissioning and ongoing</t>
  </si>
  <si>
    <t xml:space="preserve">Facilities / Venue Manager</t>
  </si>
  <si>
    <t xml:space="preserve">Baseline/commissioning surveys, limits, complaint log and corrective actions</t>
  </si>
  <si>
    <t xml:space="preserve">No application fee; consultant quote</t>
  </si>
  <si>
    <t xml:space="preserve">DEFRA: Statutory nuisance and noise</t>
  </si>
  <si>
    <t xml:space="preserve">https://www.gov.uk/guidance/statutory-nuisances-how-councils-deal-with-complaints</t>
  </si>
  <si>
    <t xml:space="preserve">Include court impacts, music, HVAC/extract, deliveries, car park and external lighting.</t>
  </si>
  <si>
    <t xml:space="preserve">Acoustic attenuation / plant silencers / noise limiter</t>
  </si>
  <si>
    <t xml:space="preserve">Conditional by survey, planning or premises licence</t>
  </si>
  <si>
    <t xml:space="preserve">Before opening or as condition requires</t>
  </si>
  <si>
    <t xml:space="preserve">Project Manager / Acoustic Consultant</t>
  </si>
  <si>
    <t xml:space="preserve">Design, commissioning certificate and locked settings</t>
  </si>
  <si>
    <t xml:space="preserve">Planning / Environmental Health / Licensing</t>
  </si>
  <si>
    <t xml:space="preserve">Avoid value-engineering out measures needed for lawful hours.</t>
  </si>
  <si>
    <t xml:space="preserve">Audible intruder-alarm keyholder and maintenance</t>
  </si>
  <si>
    <t xml:space="preserve">Operationally essential for low-staff periods; council can intervene on nuisance alarm</t>
  </si>
  <si>
    <t xml:space="preserve">Before arming system</t>
  </si>
  <si>
    <t xml:space="preserve">Security Lead / Facilities</t>
  </si>
  <si>
    <t xml:space="preserve">Keyholder contract, alarm maintenance and false-alarm escalation</t>
  </si>
  <si>
    <t xml:space="preserve">Stoke Environmental Health / Police policy</t>
  </si>
  <si>
    <t xml:space="preserve">Council disable fee £104 electrician only / £207.50 with joiner</t>
  </si>
  <si>
    <t xml:space="preserve">Remote reset must not replace physical keyholder capability.</t>
  </si>
  <si>
    <t xml:space="preserve">Smoke-free premises and signage</t>
  </si>
  <si>
    <t xml:space="preserve">Venue Manager</t>
  </si>
  <si>
    <t xml:space="preserve">No-smoking signs, external smoking area controls and staff enforcement</t>
  </si>
  <si>
    <t xml:space="preserve">GOV.UK: Smoking at work</t>
  </si>
  <si>
    <t xml:space="preserve">https://www.gov.uk/smoking-at-work-the-law</t>
  </si>
  <si>
    <t xml:space="preserve">E-cigarette policy is operator choice.</t>
  </si>
  <si>
    <t xml:space="preserve">Environmental-permit screening</t>
  </si>
  <si>
    <t xml:space="preserve">Mandatory diligence; ordinary padel/café normally outside listed activities</t>
  </si>
  <si>
    <t xml:space="preserve">During site/menu/plant design</t>
  </si>
  <si>
    <t xml:space="preserve">Environmental Consultant / Project Manager</t>
  </si>
  <si>
    <t xml:space="preserve">Written screening and confirmation of plant/process scope</t>
  </si>
  <si>
    <t xml:space="preserve">Stoke Environmental Protection / Environment Agency</t>
  </si>
  <si>
    <t xml:space="preserve">No fee for internal screening</t>
  </si>
  <si>
    <t xml:space="preserve">Stoke environmental protection fees 2026–27</t>
  </si>
  <si>
    <t xml:space="preserve">https://www.stoke.gov.uk/info/20057/licensing/841/environmental_health_and_trading_standards_-_fees_and_charges/3</t>
  </si>
  <si>
    <t xml:space="preserve">Do not budget a permit merely because the venue is commercial.</t>
  </si>
  <si>
    <t xml:space="preserve">LAPPC Part B permit</t>
  </si>
  <si>
    <t xml:space="preserve">Conditional and unlikely unless a prescribed activity is introduced</t>
  </si>
  <si>
    <t xml:space="preserve">Before operating prescribed activity</t>
  </si>
  <si>
    <t xml:space="preserve">Operator</t>
  </si>
  <si>
    <t xml:space="preserve">Permit, conditions, monitoring and annual fee</t>
  </si>
  <si>
    <t xml:space="preserve">Stoke Environmental Protection</t>
  </si>
  <si>
    <t xml:space="preserve">Application £1,650; annual £772/£1,161/£1,747 by risk</t>
  </si>
  <si>
    <t xml:space="preserve">Operating without a required permit adds £1,188 to the application charge.</t>
  </si>
  <si>
    <t xml:space="preserve">LA-IPPC Part A2 permit</t>
  </si>
  <si>
    <t xml:space="preserve">Conditional and very unlikely for intended concept</t>
  </si>
  <si>
    <t xml:space="preserve">Application £3,363; annual £1,446/£1,610/£2,333</t>
  </si>
  <si>
    <t xml:space="preserve">Only include if design introduces a listed process.</t>
  </si>
  <si>
    <t xml:space="preserve">Environmental information enquiry</t>
  </si>
  <si>
    <t xml:space="preserve">Optional property diligence</t>
  </si>
  <si>
    <t xml:space="preserve">Property Lawyer / Environmental Consultant</t>
  </si>
  <si>
    <t xml:space="preserve">Council response and land-history review</t>
  </si>
  <si>
    <t xml:space="preserve">£174 + VAT formal request; £28.50 + VAT additional land-charge enquiry</t>
  </si>
  <si>
    <t xml:space="preserve">Separate contaminated-land desktop/site investigation may also be required.</t>
  </si>
  <si>
    <t xml:space="preserve">Trentham Padel: Annual Utility, Water, Waste and Rates Scenarios</t>
  </si>
  <si>
    <t xml:space="preserve">Planning cases for a c.3,000 m² high-bay venue; replace blue assumptions with site quotes and bills</t>
  </si>
  <si>
    <t xml:space="preserve">(£ ex VAT; energy rates include CCL and exclude VAT; annual)</t>
  </si>
  <si>
    <t xml:space="preserve">Input</t>
  </si>
  <si>
    <t xml:space="preserve">Unit</t>
  </si>
  <si>
    <t xml:space="preserve">Published rate</t>
  </si>
  <si>
    <t xml:space="preserve">Source / basis</t>
  </si>
  <si>
    <t xml:space="preserve">Electricity very small (0–20 MWh)</t>
  </si>
  <si>
    <t xml:space="preserve">£/kWh</t>
  </si>
  <si>
    <t xml:space="preserve">Electricity small (20–499 MWh)</t>
  </si>
  <si>
    <t xml:space="preserve">Electricity small/medium (500–1,999 MWh)</t>
  </si>
  <si>
    <t xml:space="preserve">Electricity medium (2,000–19,999 MWh)</t>
  </si>
  <si>
    <t xml:space="preserve">Gas very small (&lt;278 MWh)</t>
  </si>
  <si>
    <t xml:space="preserve">Gas small (278–2,777 MWh)</t>
  </si>
  <si>
    <t xml:space="preserve">Gas medium (2,778–27,777 MWh)</t>
  </si>
  <si>
    <t xml:space="preserve">Metered potable water</t>
  </si>
  <si>
    <t xml:space="preserve">£/m³</t>
  </si>
  <si>
    <t xml:space="preserve">Used water</t>
  </si>
  <si>
    <t xml:space="preserve">Return-to-sewer assumption</t>
  </si>
  <si>
    <t xml:space="preserve">%</t>
  </si>
  <si>
    <t xml:space="preserve">Water supply-point fixed</t>
  </si>
  <si>
    <t xml:space="preserve">£/year</t>
  </si>
  <si>
    <t xml:space="preserve">Water meter fixed 26–50 mm</t>
  </si>
  <si>
    <t xml:space="preserve">Used-water supply-point fixed</t>
  </si>
  <si>
    <t xml:space="preserve">Highway drainage</t>
  </si>
  <si>
    <t xml:space="preserve">Surface water: 7,500–9,999 m² band</t>
  </si>
  <si>
    <t xml:space="preserve">RHL standard multiplier £51k–£499,999 RV</t>
  </si>
  <si>
    <t xml:space="preserve">£/£ RV</t>
  </si>
  <si>
    <t xml:space="preserve">2026–27 TR supplement if applicable</t>
  </si>
  <si>
    <t xml:space="preserve">Scenario input / output</t>
  </si>
  <si>
    <t xml:space="preserve">Lean / unconditioned hall</t>
  </si>
  <si>
    <t xml:space="preserve">Hybrid base case</t>
  </si>
  <si>
    <t xml:space="preserve">Conditioned / staffed</t>
  </si>
  <si>
    <t xml:space="preserve">Electricity consumption</t>
  </si>
  <si>
    <t xml:space="preserve">kWh/year</t>
  </si>
  <si>
    <t xml:space="preserve">Gas consumption</t>
  </si>
  <si>
    <t xml:space="preserve">Metered water</t>
  </si>
  <si>
    <t xml:space="preserve">m³/year</t>
  </si>
  <si>
    <t xml:space="preserve">Surface-water site band charge</t>
  </si>
  <si>
    <t xml:space="preserve">Commercial waste contracts</t>
  </si>
  <si>
    <t xml:space="preserve">Rateable value</t>
  </si>
  <si>
    <t xml:space="preserve">£ RV</t>
  </si>
  <si>
    <t xml:space="preserve">TR supplement input</t>
  </si>
  <si>
    <t xml:space="preserve">Electricity rate</t>
  </si>
  <si>
    <t xml:space="preserve">Electricity cost</t>
  </si>
  <si>
    <t xml:space="preserve">Gas rate</t>
  </si>
  <si>
    <t xml:space="preserve">Gas cost</t>
  </si>
  <si>
    <t xml:space="preserve">Water supply cost</t>
  </si>
  <si>
    <t xml:space="preserve">Used-water cost</t>
  </si>
  <si>
    <t xml:space="preserve">Water fixed charges</t>
  </si>
  <si>
    <t xml:space="preserve">Commercial waste</t>
  </si>
  <si>
    <t xml:space="preserve">Total core annual utility/rates cost</t>
  </si>
  <si>
    <t xml:space="preserve">Planning cases deliberately exclude rent, service charge, building insurance, payroll, booking/payment fees, court maintenance and finance costs.</t>
  </si>
  <si>
    <t xml:space="preserve">DESNZ prices are Q1 2026 fully delivered UK averages including Climate Change Levy but excluding VAT; a live venue contract may differ materially.</t>
  </si>
  <si>
    <t xml:space="preserve">Business-rates inputs are illustrative RVs. The forward opening cases set the one-year 2026–27 supplement to zero; use 1.0% only if Stoke confirms it applies before 31 March 2027. The actual 2026-list RV and relief treatment must replace the assumptions before investment approval.</t>
  </si>
  <si>
    <t xml:space="preserve">Surface-water drainage uses the 7,500–9,999 m² Severn Trent site-area band, matching the scale of the 8,309 m² Uttoxeter benchmark; drainage evidence or SuDS can reduce it.</t>
  </si>
  <si>
    <t xml:space="preserve">Water cost is the wholesale floor; add the selected retailer margin/charges when quoted.</t>
  </si>
  <si>
    <t xml:space="preserve">Published 2026–27 Fees and Tariffs</t>
  </si>
  <si>
    <t xml:space="preserve">Official published values used in the obligation register and utility scenarios</t>
  </si>
  <si>
    <t xml:space="preserve">(£ ex VAT unless source states otherwise)</t>
  </si>
  <si>
    <t xml:space="preserve">Fee / tariff</t>
  </si>
  <si>
    <t xml:space="preserve">Amount / rate</t>
  </si>
  <si>
    <t xml:space="preserve">Period / condition</t>
  </si>
  <si>
    <t xml:space="preserve">URL</t>
  </si>
  <si>
    <t xml:space="preserve">Model note</t>
  </si>
  <si>
    <t xml:space="preserve">Food</t>
  </si>
  <si>
    <t xml:space="preserve">Food business registration</t>
  </si>
  <si>
    <t xml:space="preserve">No certificate issued</t>
  </si>
  <si>
    <t xml:space="preserve">FHRS reinspection</t>
  </si>
  <si>
    <t xml:space="preserve">2026–27</t>
  </si>
  <si>
    <t xml:space="preserve">Conditional after evidence of improvements</t>
  </si>
  <si>
    <t xml:space="preserve">Aim for 5 package</t>
  </si>
  <si>
    <t xml:space="preserve">2026–27, plus VAT</t>
  </si>
  <si>
    <t xml:space="preserve">Food/Trading Standards advice per hour</t>
  </si>
  <si>
    <t xml:space="preserve">Water</t>
  </si>
  <si>
    <t xml:space="preserve">Combined water/wastewater pre-planning enquiry</t>
  </si>
  <si>
    <t xml:space="preserve">2026–27, ex VAT</t>
  </si>
  <si>
    <t xml:space="preserve">Recommended condition precedent</t>
  </si>
  <si>
    <t xml:space="preserve">50 mm+ service application</t>
  </si>
  <si>
    <t xml:space="preserve">Construction/network costs extra</t>
  </si>
  <si>
    <t xml:space="preserve">Drainage</t>
  </si>
  <si>
    <t xml:space="preserve">Public sewer connection in highway</t>
  </si>
  <si>
    <t xml:space="preserve">Works and highway costs extra</t>
  </si>
  <si>
    <t xml:space="preserve">Public sewer connection outside highway</t>
  </si>
  <si>
    <t xml:space="preserve">Works extra</t>
  </si>
  <si>
    <t xml:space="preserve">Base water infrastructure charge</t>
  </si>
  <si>
    <t xml:space="preserve">2026–27 per property before NHH multiplier</t>
  </si>
  <si>
    <t xml:space="preserve">Loading-unit multiplier may apply</t>
  </si>
  <si>
    <t xml:space="preserve">Base sewerage infrastructure charge</t>
  </si>
  <si>
    <t xml:space="preserve">Credits may apply</t>
  </si>
  <si>
    <t xml:space="preserve">Potable water volumetric</t>
  </si>
  <si>
    <t xml:space="preserve">£/m³, Zones 1–8</t>
  </si>
  <si>
    <t xml:space="preserve">Wholesale floor</t>
  </si>
  <si>
    <t xml:space="preserve">Wastewater</t>
  </si>
  <si>
    <t xml:space="preserve">Used-water volumetric</t>
  </si>
  <si>
    <t xml:space="preserve">Wholesale floor; normally 95% return</t>
  </si>
  <si>
    <t xml:space="preserve">Surface water 7,500–9,999 m²</t>
  </si>
  <si>
    <t xml:space="preserve">Annual</t>
  </si>
  <si>
    <t xml:space="preserve">Potential relief if no public sewer or qualifying SuDS</t>
  </si>
  <si>
    <t xml:space="preserve">Rates</t>
  </si>
  <si>
    <t xml:space="preserve">RHL standard multiplier</t>
  </si>
  <si>
    <t xml:space="preserve">RV £51,000–£499,999 in 2026–27</t>
  </si>
  <si>
    <t xml:space="preserve">Council eligibility decision</t>
  </si>
  <si>
    <t xml:space="preserve">Transitional Relief Supplement</t>
  </si>
  <si>
    <t xml:space="preserve">2026–27 only if applicable</t>
  </si>
  <si>
    <t xml:space="preserve">Not generally new hereditaments</t>
  </si>
  <si>
    <t xml:space="preserve">Environment</t>
  </si>
  <si>
    <t xml:space="preserve">LAPPC Part B standard application</t>
  </si>
  <si>
    <t xml:space="preserve">Only for prescribed activity</t>
  </si>
  <si>
    <t xml:space="preserve">LAPPC Part B annual low/medium/high</t>
  </si>
  <si>
    <t xml:space="preserve">Low; £1,161 medium; £1,747 high</t>
  </si>
  <si>
    <t xml:space="preserve">LA-IPPC Part A2 application</t>
  </si>
  <si>
    <t xml:space="preserve">Very unlikely for concept</t>
  </si>
  <si>
    <t xml:space="preserve">Security</t>
  </si>
  <si>
    <t xml:space="preserve">Council alarm disable — electrician only</t>
  </si>
  <si>
    <t xml:space="preserve">Avoid through keyholder/maintenance</t>
  </si>
  <si>
    <t xml:space="preserve">Council alarm disable — electrician and joiner</t>
  </si>
  <si>
    <t xml:space="preserve">Energy</t>
  </si>
  <si>
    <t xml:space="preserve">£/kWh Q1 2026 incl CCL, excl VAT</t>
  </si>
  <si>
    <t xml:space="preserve">UK survey average</t>
  </si>
  <si>
    <t xml:space="preserve">Source Index</t>
  </si>
  <si>
    <t xml:space="preserve">Primary sources and internal planning-allowance basis</t>
  </si>
  <si>
    <t xml:space="preserve">(accessed 7 August 2026)</t>
  </si>
  <si>
    <t xml:space="preserve">Source key</t>
  </si>
  <si>
    <t xml:space="preserve">Source name</t>
  </si>
  <si>
    <t xml:space="preserve">URL / reference</t>
  </si>
  <si>
    <t xml:space="preserve">Use in model</t>
  </si>
  <si>
    <t xml:space="preserve">SRC-001</t>
  </si>
  <si>
    <t xml:space="preserve">Register / fee / scenario support</t>
  </si>
  <si>
    <t xml:space="preserve">SRC-002</t>
  </si>
  <si>
    <t xml:space="preserve">SRC-003</t>
  </si>
  <si>
    <t xml:space="preserve">SRC-004</t>
  </si>
  <si>
    <t xml:space="preserve">SRC-005</t>
  </si>
  <si>
    <t xml:space="preserve">SRC-006</t>
  </si>
  <si>
    <t xml:space="preserve">SRC-007</t>
  </si>
  <si>
    <t xml:space="preserve">SRC-008</t>
  </si>
  <si>
    <t xml:space="preserve">SRC-009</t>
  </si>
  <si>
    <t xml:space="preserve">SRC-010</t>
  </si>
  <si>
    <t xml:space="preserve">SRC-011</t>
  </si>
  <si>
    <t xml:space="preserve">SRC-012</t>
  </si>
  <si>
    <t xml:space="preserve">GOV.UK: Estimate your business rates 2026–27</t>
  </si>
  <si>
    <t xml:space="preserve">https://www.gov.uk/estimate-your-business-rates</t>
  </si>
  <si>
    <t xml:space="preserve">SRC-013</t>
  </si>
  <si>
    <t xml:space="preserve">SRC-014</t>
  </si>
  <si>
    <t xml:space="preserve">SRC-015</t>
  </si>
  <si>
    <t xml:space="preserve">SRC-016</t>
  </si>
  <si>
    <t xml:space="preserve">SRC-017</t>
  </si>
  <si>
    <t xml:space="preserve">SRC-018</t>
  </si>
  <si>
    <t xml:space="preserve">SRC-019</t>
  </si>
  <si>
    <t xml:space="preserve">HSE: Enforcing authority allocation</t>
  </si>
  <si>
    <t xml:space="preserve">https://www.hse.gov.uk/contact/authority.htm</t>
  </si>
  <si>
    <t xml:space="preserve">SRC-020</t>
  </si>
  <si>
    <t xml:space="preserve">SRC-021</t>
  </si>
  <si>
    <t xml:space="preserve">SRC-022</t>
  </si>
  <si>
    <t xml:space="preserve">SRC-023</t>
  </si>
  <si>
    <t xml:space="preserve">SRC-024</t>
  </si>
  <si>
    <t xml:space="preserve">SRC-025</t>
  </si>
  <si>
    <t xml:space="preserve">SRC-026</t>
  </si>
  <si>
    <t xml:space="preserve">SRC-027</t>
  </si>
  <si>
    <t xml:space="preserve">SRC-028</t>
  </si>
  <si>
    <t xml:space="preserve">SRC-029</t>
  </si>
  <si>
    <t xml:space="preserve">SRC-030</t>
  </si>
  <si>
    <t xml:space="preserve">SRC-031</t>
  </si>
  <si>
    <t xml:space="preserve">SRC-032</t>
  </si>
  <si>
    <t xml:space="preserve">SRC-033</t>
  </si>
  <si>
    <t xml:space="preserve">SRC-034</t>
  </si>
  <si>
    <t xml:space="preserve">SRC-035</t>
  </si>
  <si>
    <t xml:space="preserve">SRC-036</t>
  </si>
  <si>
    <t xml:space="preserve">SRC-037</t>
  </si>
  <si>
    <t xml:space="preserve">SRC-038</t>
  </si>
  <si>
    <t xml:space="preserve">SRC-039</t>
  </si>
  <si>
    <t xml:space="preserve">SRC-040</t>
  </si>
  <si>
    <t xml:space="preserve">SRC-041</t>
  </si>
  <si>
    <t xml:space="preserve">Trentham premises, planning, building, fire and licensing blueprint</t>
  </si>
  <si>
    <t xml:space="preserve">Internal project deliverable 06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</si>
</sst>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[RED]\(#,##0\);\-"/>
    <numFmt numFmtId="166" formatCode="\£#,##0;[RED]&quot;(£&quot;#,##0\);\-"/>
    <numFmt numFmtId="167" formatCode="\£#,##0.0;[RED]&quot;(£&quot;#,##0.0\);\-"/>
    <numFmt numFmtId="168" formatCode="0.0%"/>
    <numFmt numFmtId="169" formatCode="\£0.00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mbria"/>
      <family val="0"/>
      <charset val="1"/>
    </font>
    <font>
      <b val="true"/>
      <sz val="11"/>
      <color rgb="FF000000"/>
      <name val="Cambria"/>
      <family val="0"/>
      <charset val="1"/>
    </font>
    <font>
      <i val="true"/>
      <sz val="10"/>
      <color rgb="FF000000"/>
      <name val="Cambria"/>
      <family val="0"/>
      <charset val="1"/>
    </font>
    <font>
      <sz val="11"/>
      <color rgb="FF0000FF"/>
      <name val="Cambria"/>
      <family val="0"/>
      <charset val="1"/>
    </font>
    <font>
      <sz val="11"/>
      <color rgb="FF008000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1"/>
      <color rgb="FF008000"/>
      <name val="Cambria"/>
      <family val="0"/>
      <charset val="1"/>
    </font>
    <font>
      <sz val="10"/>
      <name val="Arial"/>
      <family val="2"/>
    </font>
    <font>
      <i val="true"/>
      <sz val="11"/>
      <color rgb="FF000000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35B44"/>
        <bgColor rgb="FF333333"/>
      </patternFill>
    </fill>
    <fill>
      <patternFill patternType="solid">
        <fgColor rgb="FFCFE9E0"/>
        <bgColor rgb="FFCCFFFF"/>
      </patternFill>
    </fill>
    <fill>
      <patternFill patternType="solid">
        <fgColor rgb="FFF8FB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135B44"/>
      </top>
      <bottom style="thin">
        <color rgb="FFB7B7B7"/>
      </bottom>
      <diagonal/>
    </border>
    <border diagonalUp="false" diagonalDown="false">
      <left/>
      <right/>
      <top style="medium">
        <color rgb="FF135B44"/>
      </top>
      <bottom style="double">
        <color rgb="FF135B4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7" fillId="4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8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CFE9E0"/>
          <bgColor rgb="FF000000"/>
        </patternFill>
      </fill>
    </dxf>
    <dxf>
      <fill>
        <patternFill patternType="solid">
          <fgColor rgb="FFF8FBF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8FBF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35B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5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K3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11" min="3" style="0" width="32"/>
  </cols>
  <sheetData>
    <row r="3" customFormat="false" ht="19.7" hidden="false" customHeight="false" outlineLevel="0" collapsed="false">
      <c r="C3" s="1" t="s">
        <v>0</v>
      </c>
      <c r="D3" s="1"/>
      <c r="E3" s="1"/>
      <c r="F3" s="1"/>
      <c r="G3" s="1"/>
      <c r="H3" s="1"/>
      <c r="I3" s="1"/>
      <c r="J3" s="1"/>
      <c r="K3" s="1"/>
    </row>
    <row r="5" customFormat="false" ht="15" hidden="false" customHeight="false" outlineLevel="0" collapsed="false">
      <c r="C5" s="2" t="s">
        <v>1</v>
      </c>
    </row>
    <row r="6" customFormat="false" ht="15" hidden="false" customHeight="false" outlineLevel="0" collapsed="false">
      <c r="C6" s="3" t="s">
        <v>2</v>
      </c>
    </row>
    <row r="8" customFormat="false" ht="49.5" hidden="false" customHeight="true" outlineLevel="0" collapsed="false">
      <c r="C8" s="2" t="s">
        <v>3</v>
      </c>
      <c r="D8" s="4" t="s">
        <v>4</v>
      </c>
      <c r="E8" s="4"/>
      <c r="F8" s="4"/>
      <c r="G8" s="4"/>
      <c r="H8" s="4"/>
      <c r="I8" s="4"/>
      <c r="J8" s="4"/>
      <c r="K8" s="4"/>
    </row>
    <row r="11" customFormat="false" ht="16.4" hidden="false" customHeight="false" outlineLevel="0" collapsed="false"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</row>
    <row r="12" customFormat="false" ht="15" hidden="false" customHeight="false" outlineLevel="0" collapsed="false">
      <c r="C12" s="6" t="s">
        <v>14</v>
      </c>
      <c r="D12" s="7" t="n">
        <f aca="false">COUNTIF('Obligation Register'!$C$9:$C$75,$C12)</f>
        <v>10</v>
      </c>
      <c r="E12" s="8" t="n">
        <f aca="false">SUMIFS('Obligation Register'!$K$9:$K$75,'Obligation Register'!$C$9:$C$75,$C12,'Obligation Register'!$Q$9:$Q$75,"Core")</f>
        <v>1375</v>
      </c>
      <c r="F12" s="8" t="n">
        <f aca="false">SUMIFS('Obligation Register'!$L$9:$L$75,'Obligation Register'!$C$9:$C$75,$C12,'Obligation Register'!$Q$9:$Q$75,"Core")</f>
        <v>3700</v>
      </c>
      <c r="G12" s="8" t="n">
        <f aca="false">SUMIFS('Obligation Register'!$M$9:$M$75,'Obligation Register'!$C$9:$C$75,$C12,'Obligation Register'!$Q$9:$Q$75,"Core")</f>
        <v>10750</v>
      </c>
      <c r="H12" s="8" t="n">
        <f aca="false">SUMIFS('Obligation Register'!$N$9:$N$75,'Obligation Register'!$C$9:$C$75,$C12,'Obligation Register'!$Q$9:$Q$75,"Core")</f>
        <v>750</v>
      </c>
      <c r="I12" s="8" t="n">
        <f aca="false">SUMIFS('Obligation Register'!$O$9:$O$75,'Obligation Register'!$C$9:$C$75,$C12,'Obligation Register'!$Q$9:$Q$75,"Core")</f>
        <v>1750</v>
      </c>
      <c r="J12" s="8" t="n">
        <f aca="false">SUMIFS('Obligation Register'!$P$9:$P$75,'Obligation Register'!$C$9:$C$75,$C12,'Obligation Register'!$Q$9:$Q$75,"Core")</f>
        <v>4350</v>
      </c>
      <c r="K12" s="8" t="n">
        <f aca="false">SUMIFS('Obligation Register'!$M$9:$M$75,'Obligation Register'!$C$9:$C$75,$C12,'Obligation Register'!$Q$9:$Q$75,"Conditional")</f>
        <v>9867</v>
      </c>
    </row>
    <row r="13" customFormat="false" ht="15" hidden="false" customHeight="false" outlineLevel="0" collapsed="false">
      <c r="C13" s="6" t="s">
        <v>15</v>
      </c>
      <c r="D13" s="7" t="n">
        <f aca="false">COUNTIF('Obligation Register'!$C$9:$C$75,$C13)</f>
        <v>13</v>
      </c>
      <c r="E13" s="8" t="n">
        <f aca="false">SUMIFS('Obligation Register'!$K$9:$K$75,'Obligation Register'!$C$9:$C$75,$C13,'Obligation Register'!$Q$9:$Q$75,"Core")</f>
        <v>6400</v>
      </c>
      <c r="F13" s="8" t="n">
        <f aca="false">SUMIFS('Obligation Register'!$L$9:$L$75,'Obligation Register'!$C$9:$C$75,$C13,'Obligation Register'!$Q$9:$Q$75,"Core")</f>
        <v>18300</v>
      </c>
      <c r="G13" s="8" t="n">
        <f aca="false">SUMIFS('Obligation Register'!$M$9:$M$75,'Obligation Register'!$C$9:$C$75,$C13,'Obligation Register'!$Q$9:$Q$75,"Core")</f>
        <v>52000</v>
      </c>
      <c r="H13" s="8" t="n">
        <f aca="false">SUMIFS('Obligation Register'!$N$9:$N$75,'Obligation Register'!$C$9:$C$75,$C13,'Obligation Register'!$Q$9:$Q$75,"Core")</f>
        <v>2550</v>
      </c>
      <c r="I13" s="8" t="n">
        <f aca="false">SUMIFS('Obligation Register'!$O$9:$O$75,'Obligation Register'!$C$9:$C$75,$C13,'Obligation Register'!$Q$9:$Q$75,"Core")</f>
        <v>7550</v>
      </c>
      <c r="J13" s="8" t="n">
        <f aca="false">SUMIFS('Obligation Register'!$P$9:$P$75,'Obligation Register'!$C$9:$C$75,$C13,'Obligation Register'!$Q$9:$Q$75,"Core")</f>
        <v>21500</v>
      </c>
      <c r="K13" s="8" t="n">
        <f aca="false">SUMIFS('Obligation Register'!$M$9:$M$75,'Obligation Register'!$C$9:$C$75,$C13,'Obligation Register'!$Q$9:$Q$75,"Conditional")</f>
        <v>80013</v>
      </c>
    </row>
    <row r="14" customFormat="false" ht="15" hidden="false" customHeight="false" outlineLevel="0" collapsed="false">
      <c r="C14" s="6" t="s">
        <v>16</v>
      </c>
      <c r="D14" s="7" t="n">
        <f aca="false">COUNTIF('Obligation Register'!$C$9:$C$75,$C14)</f>
        <v>19</v>
      </c>
      <c r="E14" s="8" t="n">
        <f aca="false">SUMIFS('Obligation Register'!$K$9:$K$75,'Obligation Register'!$C$9:$C$75,$C14,'Obligation Register'!$Q$9:$Q$75,"Core")</f>
        <v>6700</v>
      </c>
      <c r="F14" s="8" t="n">
        <f aca="false">SUMIFS('Obligation Register'!$L$9:$L$75,'Obligation Register'!$C$9:$C$75,$C14,'Obligation Register'!$Q$9:$Q$75,"Core")</f>
        <v>17750</v>
      </c>
      <c r="G14" s="8" t="n">
        <f aca="false">SUMIFS('Obligation Register'!$M$9:$M$75,'Obligation Register'!$C$9:$C$75,$C14,'Obligation Register'!$Q$9:$Q$75,"Core")</f>
        <v>45200</v>
      </c>
      <c r="H14" s="8" t="n">
        <f aca="false">SUMIFS('Obligation Register'!$N$9:$N$75,'Obligation Register'!$C$9:$C$75,$C14,'Obligation Register'!$Q$9:$Q$75,"Core")</f>
        <v>6680</v>
      </c>
      <c r="I14" s="8" t="n">
        <f aca="false">SUMIFS('Obligation Register'!$O$9:$O$75,'Obligation Register'!$C$9:$C$75,$C14,'Obligation Register'!$Q$9:$Q$75,"Core")</f>
        <v>16350</v>
      </c>
      <c r="J14" s="8" t="n">
        <f aca="false">SUMIFS('Obligation Register'!$P$9:$P$75,'Obligation Register'!$C$9:$C$75,$C14,'Obligation Register'!$Q$9:$Q$75,"Core")</f>
        <v>41700</v>
      </c>
      <c r="K14" s="8" t="n">
        <f aca="false">SUMIFS('Obligation Register'!$M$9:$M$75,'Obligation Register'!$C$9:$C$75,$C14,'Obligation Register'!$Q$9:$Q$75,"Conditional")</f>
        <v>406500</v>
      </c>
    </row>
    <row r="15" customFormat="false" ht="15" hidden="false" customHeight="false" outlineLevel="0" collapsed="false">
      <c r="C15" s="6" t="s">
        <v>17</v>
      </c>
      <c r="D15" s="7" t="n">
        <f aca="false">COUNTIF('Obligation Register'!$C$9:$C$75,$C15)</f>
        <v>11</v>
      </c>
      <c r="E15" s="8" t="n">
        <f aca="false">SUMIFS('Obligation Register'!$K$9:$K$75,'Obligation Register'!$C$9:$C$75,$C15,'Obligation Register'!$Q$9:$Q$75,"Core")</f>
        <v>2500</v>
      </c>
      <c r="F15" s="8" t="n">
        <f aca="false">SUMIFS('Obligation Register'!$L$9:$L$75,'Obligation Register'!$C$9:$C$75,$C15,'Obligation Register'!$Q$9:$Q$75,"Core")</f>
        <v>7600</v>
      </c>
      <c r="G15" s="8" t="n">
        <f aca="false">SUMIFS('Obligation Register'!$M$9:$M$75,'Obligation Register'!$C$9:$C$75,$C15,'Obligation Register'!$Q$9:$Q$75,"Core")</f>
        <v>21000</v>
      </c>
      <c r="H15" s="8" t="n">
        <f aca="false">SUMIFS('Obligation Register'!$N$9:$N$75,'Obligation Register'!$C$9:$C$75,$C15,'Obligation Register'!$Q$9:$Q$75,"Core")</f>
        <v>5050</v>
      </c>
      <c r="I15" s="8" t="n">
        <f aca="false">SUMIFS('Obligation Register'!$O$9:$O$75,'Obligation Register'!$C$9:$C$75,$C15,'Obligation Register'!$Q$9:$Q$75,"Core")</f>
        <v>11100</v>
      </c>
      <c r="J15" s="8" t="n">
        <f aca="false">SUMIFS('Obligation Register'!$P$9:$P$75,'Obligation Register'!$C$9:$C$75,$C15,'Obligation Register'!$Q$9:$Q$75,"Core")</f>
        <v>24800</v>
      </c>
      <c r="K15" s="8" t="n">
        <f aca="false">SUMIFS('Obligation Register'!$M$9:$M$75,'Obligation Register'!$C$9:$C$75,$C15,'Obligation Register'!$Q$9:$Q$75,"Conditional")</f>
        <v>9500</v>
      </c>
    </row>
    <row r="16" customFormat="false" ht="15" hidden="false" customHeight="false" outlineLevel="0" collapsed="false">
      <c r="C16" s="6" t="s">
        <v>18</v>
      </c>
      <c r="D16" s="7" t="n">
        <f aca="false">COUNTIF('Obligation Register'!$C$9:$C$75,$C16)</f>
        <v>14</v>
      </c>
      <c r="E16" s="8" t="n">
        <f aca="false">SUMIFS('Obligation Register'!$K$9:$K$75,'Obligation Register'!$C$9:$C$75,$C16,'Obligation Register'!$Q$9:$Q$75,"Core")</f>
        <v>3281</v>
      </c>
      <c r="F16" s="8" t="n">
        <f aca="false">SUMIFS('Obligation Register'!$L$9:$L$75,'Obligation Register'!$C$9:$C$75,$C16,'Obligation Register'!$Q$9:$Q$75,"Core")</f>
        <v>9831</v>
      </c>
      <c r="G16" s="8" t="n">
        <f aca="false">SUMIFS('Obligation Register'!$M$9:$M$75,'Obligation Register'!$C$9:$C$75,$C16,'Obligation Register'!$Q$9:$Q$75,"Core")</f>
        <v>39281</v>
      </c>
      <c r="H16" s="8" t="n">
        <f aca="false">SUMIFS('Obligation Register'!$N$9:$N$75,'Obligation Register'!$C$9:$C$75,$C16,'Obligation Register'!$Q$9:$Q$75,"Core")</f>
        <v>1300</v>
      </c>
      <c r="I16" s="8" t="n">
        <f aca="false">SUMIFS('Obligation Register'!$O$9:$O$75,'Obligation Register'!$C$9:$C$75,$C16,'Obligation Register'!$Q$9:$Q$75,"Core")</f>
        <v>3100</v>
      </c>
      <c r="J16" s="8" t="n">
        <f aca="false">SUMIFS('Obligation Register'!$P$9:$P$75,'Obligation Register'!$C$9:$C$75,$C16,'Obligation Register'!$Q$9:$Q$75,"Core")</f>
        <v>7700</v>
      </c>
      <c r="K16" s="8" t="n">
        <f aca="false">SUMIFS('Obligation Register'!$M$9:$M$75,'Obligation Register'!$C$9:$C$75,$C16,'Obligation Register'!$Q$9:$Q$75,"Conditional")</f>
        <v>207000</v>
      </c>
    </row>
    <row r="17" customFormat="false" ht="15" hidden="false" customHeight="false" outlineLevel="0" collapsed="false">
      <c r="C17" s="2" t="s">
        <v>19</v>
      </c>
      <c r="D17" s="9" t="n">
        <f aca="false">SUM(D12:D16)</f>
        <v>67</v>
      </c>
      <c r="E17" s="10" t="n">
        <f aca="false">SUM(E12:E16)</f>
        <v>20256</v>
      </c>
      <c r="F17" s="10" t="n">
        <f aca="false">SUM(F12:F16)</f>
        <v>57181</v>
      </c>
      <c r="G17" s="10" t="n">
        <f aca="false">SUM(G12:G16)</f>
        <v>168231</v>
      </c>
      <c r="H17" s="10" t="n">
        <f aca="false">SUM(H12:H16)</f>
        <v>16330</v>
      </c>
      <c r="I17" s="10" t="n">
        <f aca="false">SUM(I12:I16)</f>
        <v>39850</v>
      </c>
      <c r="J17" s="10" t="n">
        <f aca="false">SUM(J12:J16)</f>
        <v>100050</v>
      </c>
      <c r="K17" s="10" t="n">
        <f aca="false">SUM(K12:K16)</f>
        <v>712880</v>
      </c>
    </row>
    <row r="20" customFormat="false" ht="15" hidden="false" customHeight="false" outlineLevel="0" collapsed="false">
      <c r="C20" s="2" t="s">
        <v>20</v>
      </c>
    </row>
    <row r="21" customFormat="false" ht="16.4" hidden="false" customHeight="false" outlineLevel="0" collapsed="false">
      <c r="C21" s="5" t="s">
        <v>21</v>
      </c>
      <c r="D21" s="5"/>
      <c r="E21" s="5" t="s">
        <v>22</v>
      </c>
      <c r="F21" s="5" t="s">
        <v>23</v>
      </c>
      <c r="G21" s="5" t="s">
        <v>24</v>
      </c>
    </row>
    <row r="22" customFormat="false" ht="15" hidden="false" customHeight="false" outlineLevel="0" collapsed="false">
      <c r="C22" s="11" t="s">
        <v>25</v>
      </c>
      <c r="E22" s="12" t="n">
        <f aca="false">'Utility Scenarios'!E40</f>
        <v>86266.27026</v>
      </c>
      <c r="F22" s="12" t="n">
        <f aca="false">'Utility Scenarios'!F40</f>
        <v>154455.45335</v>
      </c>
      <c r="G22" s="12" t="n">
        <f aca="false">'Utility Scenarios'!G40</f>
        <v>252745.2873</v>
      </c>
    </row>
    <row r="23" customFormat="false" ht="15" hidden="false" customHeight="false" outlineLevel="0" collapsed="false">
      <c r="C23" s="11" t="s">
        <v>26</v>
      </c>
      <c r="E23" s="12" t="n">
        <f aca="false">'Utility Scenarios'!E42</f>
        <v>0</v>
      </c>
      <c r="F23" s="12" t="n">
        <f aca="false">'Utility Scenarios'!F42</f>
        <v>14315.4294</v>
      </c>
      <c r="G23" s="12" t="n">
        <f aca="false">'Utility Scenarios'!G42</f>
        <v>28630.8588</v>
      </c>
    </row>
    <row r="24" customFormat="false" ht="15" hidden="false" customHeight="false" outlineLevel="0" collapsed="false">
      <c r="C24" s="11" t="s">
        <v>27</v>
      </c>
      <c r="E24" s="12" t="n">
        <f aca="false">SUM('Utility Scenarios'!E43,'Utility Scenarios'!E44)</f>
        <v>8189.05</v>
      </c>
      <c r="F24" s="12" t="n">
        <f aca="false">SUM('Utility Scenarios'!F43,'Utility Scenarios'!F44)</f>
        <v>14330.8375</v>
      </c>
      <c r="G24" s="12" t="n">
        <f aca="false">SUM('Utility Scenarios'!G43,'Utility Scenarios'!G44)</f>
        <v>20472.625</v>
      </c>
    </row>
    <row r="25" customFormat="false" ht="15" hidden="false" customHeight="false" outlineLevel="0" collapsed="false">
      <c r="C25" s="11" t="s">
        <v>28</v>
      </c>
      <c r="E25" s="12" t="n">
        <f aca="false">'Utility Scenarios'!E45</f>
        <v>89.79</v>
      </c>
      <c r="F25" s="12" t="n">
        <f aca="false">'Utility Scenarios'!F45</f>
        <v>89.79</v>
      </c>
      <c r="G25" s="12" t="n">
        <f aca="false">'Utility Scenarios'!G45</f>
        <v>89.79</v>
      </c>
    </row>
    <row r="26" customFormat="false" ht="15" hidden="false" customHeight="false" outlineLevel="0" collapsed="false">
      <c r="C26" s="11" t="s">
        <v>29</v>
      </c>
      <c r="E26" s="12" t="n">
        <f aca="false">'Utility Scenarios'!E46</f>
        <v>6346.3</v>
      </c>
      <c r="F26" s="12" t="n">
        <f aca="false">'Utility Scenarios'!F46</f>
        <v>6346.3</v>
      </c>
      <c r="G26" s="12" t="n">
        <f aca="false">'Utility Scenarios'!G46</f>
        <v>6346.3</v>
      </c>
    </row>
    <row r="27" customFormat="false" ht="15" hidden="false" customHeight="false" outlineLevel="0" collapsed="false">
      <c r="C27" s="11" t="s">
        <v>30</v>
      </c>
      <c r="E27" s="12" t="n">
        <f aca="false">'Utility Scenarios'!E47</f>
        <v>3000</v>
      </c>
      <c r="F27" s="12" t="n">
        <f aca="false">'Utility Scenarios'!F47</f>
        <v>6000</v>
      </c>
      <c r="G27" s="12" t="n">
        <f aca="false">'Utility Scenarios'!G47</f>
        <v>10000</v>
      </c>
    </row>
    <row r="28" customFormat="false" ht="15" hidden="false" customHeight="false" outlineLevel="0" collapsed="false">
      <c r="C28" s="11" t="s">
        <v>31</v>
      </c>
      <c r="E28" s="12" t="n">
        <f aca="false">'Utility Scenarios'!E48</f>
        <v>64500</v>
      </c>
      <c r="F28" s="12" t="n">
        <f aca="false">'Utility Scenarios'!F48</f>
        <v>107500</v>
      </c>
      <c r="G28" s="12" t="n">
        <f aca="false">'Utility Scenarios'!G48</f>
        <v>150500</v>
      </c>
    </row>
    <row r="29" customFormat="false" ht="15" hidden="false" customHeight="false" outlineLevel="0" collapsed="false">
      <c r="C29" s="2" t="s">
        <v>32</v>
      </c>
      <c r="E29" s="13" t="n">
        <f aca="false">'Utility Scenarios'!E49</f>
        <v>168391.41026</v>
      </c>
      <c r="F29" s="13" t="n">
        <f aca="false">'Utility Scenarios'!F49</f>
        <v>303037.81025</v>
      </c>
      <c r="G29" s="13" t="n">
        <f aca="false">'Utility Scenarios'!G49</f>
        <v>468784.8611</v>
      </c>
    </row>
    <row r="32" customFormat="false" ht="15" hidden="false" customHeight="false" outlineLevel="0" collapsed="false">
      <c r="C32" s="2" t="s">
        <v>33</v>
      </c>
    </row>
    <row r="33" customFormat="false" ht="16.4" hidden="false" customHeight="true" outlineLevel="0" collapsed="false">
      <c r="C33" s="14" t="s">
        <v>34</v>
      </c>
      <c r="D33" s="14"/>
      <c r="E33" s="14"/>
      <c r="F33" s="14"/>
      <c r="G33" s="14"/>
      <c r="H33" s="14"/>
      <c r="I33" s="14"/>
      <c r="J33" s="14"/>
      <c r="K33" s="14"/>
    </row>
    <row r="34" customFormat="false" ht="16.4" hidden="false" customHeight="true" outlineLevel="0" collapsed="false">
      <c r="C34" s="14" t="s">
        <v>35</v>
      </c>
      <c r="D34" s="14"/>
      <c r="E34" s="14"/>
      <c r="F34" s="14"/>
      <c r="G34" s="14"/>
      <c r="H34" s="14"/>
      <c r="I34" s="14"/>
      <c r="J34" s="14"/>
      <c r="K34" s="14"/>
    </row>
    <row r="35" customFormat="false" ht="16.4" hidden="false" customHeight="true" outlineLevel="0" collapsed="false">
      <c r="C35" s="14" t="s">
        <v>36</v>
      </c>
      <c r="D35" s="14"/>
      <c r="E35" s="14"/>
      <c r="F35" s="14"/>
      <c r="G35" s="14"/>
      <c r="H35" s="14"/>
      <c r="I35" s="14"/>
      <c r="J35" s="14"/>
      <c r="K35" s="14"/>
    </row>
    <row r="36" customFormat="false" ht="16.4" hidden="false" customHeight="true" outlineLevel="0" collapsed="false">
      <c r="C36" s="14" t="s">
        <v>37</v>
      </c>
      <c r="D36" s="14"/>
      <c r="E36" s="14"/>
      <c r="F36" s="14"/>
      <c r="G36" s="14"/>
      <c r="H36" s="14"/>
      <c r="I36" s="14"/>
      <c r="J36" s="14"/>
      <c r="K36" s="14"/>
    </row>
    <row r="37" customFormat="false" ht="16.4" hidden="false" customHeight="true" outlineLevel="0" collapsed="false">
      <c r="C37" s="14" t="s">
        <v>38</v>
      </c>
      <c r="D37" s="14"/>
      <c r="E37" s="14"/>
      <c r="F37" s="14"/>
      <c r="G37" s="14"/>
      <c r="H37" s="14"/>
      <c r="I37" s="14"/>
      <c r="J37" s="14"/>
      <c r="K37" s="14"/>
    </row>
  </sheetData>
  <mergeCells count="7">
    <mergeCell ref="C3:K3"/>
    <mergeCell ref="D8:K8"/>
    <mergeCell ref="C33:K33"/>
    <mergeCell ref="C34:K34"/>
    <mergeCell ref="C35:K35"/>
    <mergeCell ref="C36:K36"/>
    <mergeCell ref="C37:K37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&amp;C&amp;9 Summary | 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U7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10" min="3" style="0" width="42"/>
    <col collapsed="false" customWidth="true" hidden="false" outlineLevel="0" max="11" min="11" style="0" width="11"/>
    <col collapsed="false" customWidth="true" hidden="false" outlineLevel="0" max="14" min="12" style="0" width="12"/>
    <col collapsed="false" customWidth="true" hidden="false" outlineLevel="0" max="16" min="15" style="0" width="13"/>
    <col collapsed="false" customWidth="true" hidden="false" outlineLevel="0" max="17" min="17" style="0" width="14"/>
    <col collapsed="false" customWidth="true" hidden="false" outlineLevel="0" max="18" min="18" style="0" width="12"/>
    <col collapsed="false" customWidth="true" hidden="false" outlineLevel="0" max="21" min="19" style="0" width="42"/>
  </cols>
  <sheetData>
    <row r="3" customFormat="false" ht="19.7" hidden="false" customHeight="false" outlineLevel="0" collapsed="false">
      <c r="C3" s="1" t="s">
        <v>39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customFormat="false" ht="15" hidden="false" customHeight="false" outlineLevel="0" collapsed="false">
      <c r="C5" s="2" t="s">
        <v>40</v>
      </c>
    </row>
    <row r="6" customFormat="false" ht="15" hidden="false" customHeight="false" outlineLevel="0" collapsed="false">
      <c r="C6" s="3" t="s">
        <v>41</v>
      </c>
    </row>
    <row r="8" customFormat="false" ht="36" hidden="false" customHeight="true" outlineLevel="0" collapsed="false">
      <c r="C8" s="5" t="s">
        <v>5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46</v>
      </c>
      <c r="I8" s="5" t="s">
        <v>47</v>
      </c>
      <c r="J8" s="5" t="s">
        <v>48</v>
      </c>
      <c r="K8" s="5" t="s">
        <v>49</v>
      </c>
      <c r="L8" s="5" t="s">
        <v>50</v>
      </c>
      <c r="M8" s="5" t="s">
        <v>51</v>
      </c>
      <c r="N8" s="5" t="s">
        <v>52</v>
      </c>
      <c r="O8" s="5" t="s">
        <v>53</v>
      </c>
      <c r="P8" s="5" t="s">
        <v>54</v>
      </c>
      <c r="Q8" s="5" t="s">
        <v>55</v>
      </c>
      <c r="R8" s="5" t="s">
        <v>56</v>
      </c>
      <c r="S8" s="5" t="s">
        <v>57</v>
      </c>
      <c r="T8" s="5" t="s">
        <v>58</v>
      </c>
      <c r="U8" s="5" t="s">
        <v>59</v>
      </c>
    </row>
    <row r="9" customFormat="false" ht="45.75" hidden="false" customHeight="true" outlineLevel="0" collapsed="false">
      <c r="C9" s="15" t="s">
        <v>14</v>
      </c>
      <c r="D9" s="15" t="s">
        <v>60</v>
      </c>
      <c r="E9" s="15" t="s">
        <v>61</v>
      </c>
      <c r="F9" s="15" t="s">
        <v>62</v>
      </c>
      <c r="G9" s="15" t="s">
        <v>63</v>
      </c>
      <c r="H9" s="15" t="s">
        <v>64</v>
      </c>
      <c r="I9" s="15" t="s">
        <v>65</v>
      </c>
      <c r="J9" s="15" t="s">
        <v>66</v>
      </c>
      <c r="K9" s="16" t="n">
        <v>0</v>
      </c>
      <c r="L9" s="16" t="n">
        <v>0</v>
      </c>
      <c r="M9" s="16" t="n">
        <v>0</v>
      </c>
      <c r="N9" s="16" t="n">
        <v>0</v>
      </c>
      <c r="O9" s="16" t="n">
        <v>0</v>
      </c>
      <c r="P9" s="16" t="n">
        <v>0</v>
      </c>
      <c r="Q9" s="15" t="s">
        <v>67</v>
      </c>
      <c r="R9" s="15" t="s">
        <v>68</v>
      </c>
      <c r="S9" s="15" t="s">
        <v>69</v>
      </c>
      <c r="T9" s="15" t="s">
        <v>70</v>
      </c>
      <c r="U9" s="15" t="s">
        <v>71</v>
      </c>
    </row>
    <row r="10" customFormat="false" ht="45.75" hidden="false" customHeight="true" outlineLevel="0" collapsed="false">
      <c r="C10" s="17" t="s">
        <v>14</v>
      </c>
      <c r="D10" s="17" t="s">
        <v>72</v>
      </c>
      <c r="E10" s="17" t="s">
        <v>73</v>
      </c>
      <c r="F10" s="17" t="s">
        <v>74</v>
      </c>
      <c r="G10" s="17" t="s">
        <v>75</v>
      </c>
      <c r="H10" s="17" t="s">
        <v>76</v>
      </c>
      <c r="I10" s="17" t="s">
        <v>77</v>
      </c>
      <c r="J10" s="17" t="s">
        <v>78</v>
      </c>
      <c r="K10" s="18" t="n">
        <v>25</v>
      </c>
      <c r="L10" s="18" t="n">
        <v>250</v>
      </c>
      <c r="M10" s="18" t="n">
        <v>750</v>
      </c>
      <c r="N10" s="18" t="n">
        <v>50</v>
      </c>
      <c r="O10" s="18" t="n">
        <v>150</v>
      </c>
      <c r="P10" s="18" t="n">
        <v>400</v>
      </c>
      <c r="Q10" s="17" t="s">
        <v>67</v>
      </c>
      <c r="R10" s="17" t="s">
        <v>68</v>
      </c>
      <c r="S10" s="17" t="s">
        <v>79</v>
      </c>
      <c r="T10" s="17" t="s">
        <v>80</v>
      </c>
      <c r="U10" s="17" t="s">
        <v>81</v>
      </c>
    </row>
    <row r="11" customFormat="false" ht="45.75" hidden="false" customHeight="true" outlineLevel="0" collapsed="false">
      <c r="C11" s="15" t="s">
        <v>14</v>
      </c>
      <c r="D11" s="15" t="s">
        <v>82</v>
      </c>
      <c r="E11" s="15" t="s">
        <v>83</v>
      </c>
      <c r="F11" s="15" t="s">
        <v>84</v>
      </c>
      <c r="G11" s="15" t="s">
        <v>85</v>
      </c>
      <c r="H11" s="15" t="s">
        <v>86</v>
      </c>
      <c r="I11" s="15" t="s">
        <v>77</v>
      </c>
      <c r="J11" s="15" t="s">
        <v>87</v>
      </c>
      <c r="K11" s="16" t="n">
        <v>300</v>
      </c>
      <c r="L11" s="16" t="n">
        <v>600</v>
      </c>
      <c r="M11" s="16" t="n">
        <v>1500</v>
      </c>
      <c r="N11" s="16" t="n">
        <v>150</v>
      </c>
      <c r="O11" s="16" t="n">
        <v>300</v>
      </c>
      <c r="P11" s="16" t="n">
        <v>750</v>
      </c>
      <c r="Q11" s="15" t="s">
        <v>67</v>
      </c>
      <c r="R11" s="15" t="s">
        <v>88</v>
      </c>
      <c r="S11" s="15" t="s">
        <v>89</v>
      </c>
      <c r="T11" s="15" t="s">
        <v>90</v>
      </c>
      <c r="U11" s="15" t="s">
        <v>91</v>
      </c>
    </row>
    <row r="12" customFormat="false" ht="45.75" hidden="false" customHeight="true" outlineLevel="0" collapsed="false">
      <c r="C12" s="17" t="s">
        <v>14</v>
      </c>
      <c r="D12" s="17" t="s">
        <v>92</v>
      </c>
      <c r="E12" s="17" t="s">
        <v>93</v>
      </c>
      <c r="F12" s="17" t="s">
        <v>94</v>
      </c>
      <c r="G12" s="17" t="s">
        <v>95</v>
      </c>
      <c r="H12" s="17" t="s">
        <v>96</v>
      </c>
      <c r="I12" s="17" t="s">
        <v>97</v>
      </c>
      <c r="J12" s="17" t="s">
        <v>98</v>
      </c>
      <c r="K12" s="18" t="n">
        <v>300</v>
      </c>
      <c r="L12" s="18" t="n">
        <v>750</v>
      </c>
      <c r="M12" s="18" t="n">
        <v>2000</v>
      </c>
      <c r="N12" s="18" t="n">
        <v>100</v>
      </c>
      <c r="O12" s="18" t="n">
        <v>300</v>
      </c>
      <c r="P12" s="18" t="n">
        <v>800</v>
      </c>
      <c r="Q12" s="17" t="s">
        <v>67</v>
      </c>
      <c r="R12" s="17" t="s">
        <v>68</v>
      </c>
      <c r="S12" s="17" t="s">
        <v>99</v>
      </c>
      <c r="T12" s="17" t="s">
        <v>100</v>
      </c>
      <c r="U12" s="17" t="s">
        <v>101</v>
      </c>
    </row>
    <row r="13" customFormat="false" ht="45.75" hidden="false" customHeight="true" outlineLevel="0" collapsed="false">
      <c r="C13" s="15" t="s">
        <v>14</v>
      </c>
      <c r="D13" s="15" t="s">
        <v>102</v>
      </c>
      <c r="E13" s="15" t="s">
        <v>103</v>
      </c>
      <c r="F13" s="15" t="s">
        <v>104</v>
      </c>
      <c r="G13" s="15" t="s">
        <v>95</v>
      </c>
      <c r="H13" s="15" t="s">
        <v>105</v>
      </c>
      <c r="I13" s="15" t="s">
        <v>106</v>
      </c>
      <c r="J13" s="15" t="s">
        <v>107</v>
      </c>
      <c r="K13" s="16" t="n">
        <v>200</v>
      </c>
      <c r="L13" s="16" t="n">
        <v>500</v>
      </c>
      <c r="M13" s="16" t="n">
        <v>1500</v>
      </c>
      <c r="N13" s="16" t="n">
        <v>100</v>
      </c>
      <c r="O13" s="16" t="n">
        <v>250</v>
      </c>
      <c r="P13" s="16" t="n">
        <v>600</v>
      </c>
      <c r="Q13" s="15" t="s">
        <v>108</v>
      </c>
      <c r="R13" s="15" t="s">
        <v>68</v>
      </c>
      <c r="S13" s="15" t="s">
        <v>109</v>
      </c>
      <c r="T13" s="15" t="s">
        <v>110</v>
      </c>
      <c r="U13" s="15" t="s">
        <v>111</v>
      </c>
    </row>
    <row r="14" customFormat="false" ht="45.75" hidden="false" customHeight="true" outlineLevel="0" collapsed="false">
      <c r="C14" s="17" t="s">
        <v>14</v>
      </c>
      <c r="D14" s="17" t="s">
        <v>112</v>
      </c>
      <c r="E14" s="17" t="s">
        <v>113</v>
      </c>
      <c r="F14" s="17" t="s">
        <v>114</v>
      </c>
      <c r="G14" s="17" t="s">
        <v>95</v>
      </c>
      <c r="H14" s="17" t="s">
        <v>115</v>
      </c>
      <c r="I14" s="17" t="s">
        <v>116</v>
      </c>
      <c r="J14" s="17" t="s">
        <v>117</v>
      </c>
      <c r="K14" s="18" t="n">
        <v>250</v>
      </c>
      <c r="L14" s="18" t="n">
        <v>600</v>
      </c>
      <c r="M14" s="18" t="n">
        <v>1500</v>
      </c>
      <c r="N14" s="18" t="n">
        <v>150</v>
      </c>
      <c r="O14" s="18" t="n">
        <v>350</v>
      </c>
      <c r="P14" s="18" t="n">
        <v>900</v>
      </c>
      <c r="Q14" s="17" t="s">
        <v>67</v>
      </c>
      <c r="R14" s="17" t="s">
        <v>68</v>
      </c>
      <c r="S14" s="17" t="s">
        <v>89</v>
      </c>
      <c r="T14" s="17" t="s">
        <v>90</v>
      </c>
      <c r="U14" s="17" t="s">
        <v>118</v>
      </c>
    </row>
    <row r="15" customFormat="false" ht="45.75" hidden="false" customHeight="true" outlineLevel="0" collapsed="false">
      <c r="C15" s="15" t="s">
        <v>14</v>
      </c>
      <c r="D15" s="15" t="s">
        <v>119</v>
      </c>
      <c r="E15" s="15" t="s">
        <v>120</v>
      </c>
      <c r="F15" s="15" t="s">
        <v>121</v>
      </c>
      <c r="G15" s="15" t="s">
        <v>122</v>
      </c>
      <c r="H15" s="15" t="s">
        <v>123</v>
      </c>
      <c r="I15" s="15" t="s">
        <v>116</v>
      </c>
      <c r="J15" s="15" t="s">
        <v>124</v>
      </c>
      <c r="K15" s="16" t="n">
        <v>500</v>
      </c>
      <c r="L15" s="16" t="n">
        <v>1500</v>
      </c>
      <c r="M15" s="16" t="n">
        <v>5000</v>
      </c>
      <c r="N15" s="16" t="n">
        <v>300</v>
      </c>
      <c r="O15" s="16" t="n">
        <v>650</v>
      </c>
      <c r="P15" s="16" t="n">
        <v>1500</v>
      </c>
      <c r="Q15" s="15" t="s">
        <v>67</v>
      </c>
      <c r="R15" s="15" t="s">
        <v>88</v>
      </c>
      <c r="S15" s="15" t="s">
        <v>125</v>
      </c>
      <c r="T15" s="15" t="s">
        <v>126</v>
      </c>
      <c r="U15" s="15" t="s">
        <v>127</v>
      </c>
    </row>
    <row r="16" customFormat="false" ht="45.75" hidden="false" customHeight="true" outlineLevel="0" collapsed="false">
      <c r="C16" s="17" t="s">
        <v>14</v>
      </c>
      <c r="D16" s="17" t="s">
        <v>128</v>
      </c>
      <c r="E16" s="17" t="s">
        <v>129</v>
      </c>
      <c r="F16" s="17" t="s">
        <v>130</v>
      </c>
      <c r="G16" s="17" t="s">
        <v>63</v>
      </c>
      <c r="H16" s="17" t="s">
        <v>131</v>
      </c>
      <c r="I16" s="17" t="s">
        <v>65</v>
      </c>
      <c r="J16" s="17" t="s">
        <v>132</v>
      </c>
      <c r="K16" s="18" t="n">
        <v>0</v>
      </c>
      <c r="L16" s="18" t="n">
        <v>0</v>
      </c>
      <c r="M16" s="18" t="n">
        <v>367</v>
      </c>
      <c r="N16" s="18" t="n">
        <v>0</v>
      </c>
      <c r="O16" s="18" t="n">
        <v>0</v>
      </c>
      <c r="P16" s="18" t="n">
        <v>0</v>
      </c>
      <c r="Q16" s="17" t="s">
        <v>108</v>
      </c>
      <c r="R16" s="17" t="s">
        <v>68</v>
      </c>
      <c r="S16" s="17" t="s">
        <v>133</v>
      </c>
      <c r="T16" s="17" t="s">
        <v>134</v>
      </c>
      <c r="U16" s="17" t="s">
        <v>135</v>
      </c>
    </row>
    <row r="17" customFormat="false" ht="45.75" hidden="false" customHeight="true" outlineLevel="0" collapsed="false">
      <c r="C17" s="15" t="s">
        <v>14</v>
      </c>
      <c r="D17" s="15" t="s">
        <v>136</v>
      </c>
      <c r="E17" s="15" t="s">
        <v>137</v>
      </c>
      <c r="F17" s="15" t="s">
        <v>138</v>
      </c>
      <c r="G17" s="15" t="s">
        <v>139</v>
      </c>
      <c r="H17" s="15" t="s">
        <v>140</v>
      </c>
      <c r="I17" s="15" t="s">
        <v>141</v>
      </c>
      <c r="J17" s="15" t="s">
        <v>142</v>
      </c>
      <c r="K17" s="16" t="n">
        <v>1000</v>
      </c>
      <c r="L17" s="16" t="n">
        <v>3000</v>
      </c>
      <c r="M17" s="16" t="n">
        <v>8000</v>
      </c>
      <c r="N17" s="16" t="n">
        <v>400</v>
      </c>
      <c r="O17" s="16" t="n">
        <v>1000</v>
      </c>
      <c r="P17" s="16" t="n">
        <v>2500</v>
      </c>
      <c r="Q17" s="15" t="s">
        <v>108</v>
      </c>
      <c r="R17" s="15" t="s">
        <v>88</v>
      </c>
      <c r="S17" s="15" t="s">
        <v>143</v>
      </c>
      <c r="T17" s="15" t="s">
        <v>144</v>
      </c>
      <c r="U17" s="15" t="s">
        <v>145</v>
      </c>
    </row>
    <row r="18" customFormat="false" ht="45.75" hidden="false" customHeight="true" outlineLevel="0" collapsed="false">
      <c r="C18" s="17" t="s">
        <v>14</v>
      </c>
      <c r="D18" s="17" t="s">
        <v>146</v>
      </c>
      <c r="E18" s="17" t="s">
        <v>147</v>
      </c>
      <c r="F18" s="17" t="s">
        <v>148</v>
      </c>
      <c r="G18" s="17" t="s">
        <v>149</v>
      </c>
      <c r="H18" s="17" t="s">
        <v>150</v>
      </c>
      <c r="I18" s="17" t="s">
        <v>151</v>
      </c>
      <c r="J18" s="17" t="s">
        <v>152</v>
      </c>
      <c r="K18" s="18" t="n">
        <v>0</v>
      </c>
      <c r="L18" s="18" t="n">
        <v>0</v>
      </c>
      <c r="M18" s="18" t="n">
        <v>2080</v>
      </c>
      <c r="N18" s="18" t="n">
        <v>0</v>
      </c>
      <c r="O18" s="18" t="n">
        <v>0</v>
      </c>
      <c r="P18" s="18" t="n">
        <v>1958</v>
      </c>
      <c r="Q18" s="17" t="s">
        <v>153</v>
      </c>
      <c r="R18" s="17" t="s">
        <v>68</v>
      </c>
      <c r="S18" s="17" t="s">
        <v>133</v>
      </c>
      <c r="T18" s="17" t="s">
        <v>134</v>
      </c>
      <c r="U18" s="17" t="s">
        <v>154</v>
      </c>
    </row>
    <row r="19" customFormat="false" ht="45.75" hidden="false" customHeight="true" outlineLevel="0" collapsed="false">
      <c r="C19" s="15" t="s">
        <v>18</v>
      </c>
      <c r="D19" s="15" t="s">
        <v>155</v>
      </c>
      <c r="E19" s="15" t="s">
        <v>156</v>
      </c>
      <c r="F19" s="15" t="s">
        <v>157</v>
      </c>
      <c r="G19" s="15" t="s">
        <v>158</v>
      </c>
      <c r="H19" s="15" t="s">
        <v>159</v>
      </c>
      <c r="I19" s="15" t="s">
        <v>160</v>
      </c>
      <c r="J19" s="15" t="s">
        <v>161</v>
      </c>
      <c r="K19" s="16" t="n">
        <v>0</v>
      </c>
      <c r="L19" s="16" t="n">
        <v>250</v>
      </c>
      <c r="M19" s="16" t="n">
        <v>1000</v>
      </c>
      <c r="N19" s="16" t="n">
        <v>0</v>
      </c>
      <c r="O19" s="16" t="n">
        <v>100</v>
      </c>
      <c r="P19" s="16" t="n">
        <v>500</v>
      </c>
      <c r="Q19" s="15" t="s">
        <v>67</v>
      </c>
      <c r="R19" s="15" t="s">
        <v>68</v>
      </c>
      <c r="S19" s="15" t="s">
        <v>162</v>
      </c>
      <c r="T19" s="15" t="s">
        <v>163</v>
      </c>
      <c r="U19" s="15" t="s">
        <v>164</v>
      </c>
    </row>
    <row r="20" customFormat="false" ht="45.75" hidden="false" customHeight="true" outlineLevel="0" collapsed="false">
      <c r="C20" s="17" t="s">
        <v>18</v>
      </c>
      <c r="D20" s="17" t="s">
        <v>165</v>
      </c>
      <c r="E20" s="17" t="s">
        <v>166</v>
      </c>
      <c r="F20" s="17" t="s">
        <v>167</v>
      </c>
      <c r="G20" s="17" t="s">
        <v>168</v>
      </c>
      <c r="H20" s="17" t="s">
        <v>169</v>
      </c>
      <c r="I20" s="17" t="s">
        <v>170</v>
      </c>
      <c r="J20" s="17" t="s">
        <v>171</v>
      </c>
      <c r="K20" s="18" t="n">
        <v>281</v>
      </c>
      <c r="L20" s="18" t="n">
        <v>281</v>
      </c>
      <c r="M20" s="18" t="n">
        <v>281</v>
      </c>
      <c r="N20" s="18" t="n">
        <v>0</v>
      </c>
      <c r="O20" s="18" t="n">
        <v>0</v>
      </c>
      <c r="P20" s="18" t="n">
        <v>0</v>
      </c>
      <c r="Q20" s="17" t="s">
        <v>67</v>
      </c>
      <c r="R20" s="17" t="s">
        <v>68</v>
      </c>
      <c r="S20" s="17" t="s">
        <v>172</v>
      </c>
      <c r="T20" s="17" t="s">
        <v>173</v>
      </c>
      <c r="U20" s="17" t="s">
        <v>174</v>
      </c>
    </row>
    <row r="21" customFormat="false" ht="45.75" hidden="false" customHeight="true" outlineLevel="0" collapsed="false">
      <c r="C21" s="15" t="s">
        <v>18</v>
      </c>
      <c r="D21" s="15" t="s">
        <v>175</v>
      </c>
      <c r="E21" s="15" t="s">
        <v>176</v>
      </c>
      <c r="F21" s="15" t="s">
        <v>177</v>
      </c>
      <c r="G21" s="15" t="s">
        <v>168</v>
      </c>
      <c r="H21" s="15" t="s">
        <v>178</v>
      </c>
      <c r="I21" s="15" t="s">
        <v>179</v>
      </c>
      <c r="J21" s="15" t="s">
        <v>180</v>
      </c>
      <c r="K21" s="16" t="n">
        <v>5000</v>
      </c>
      <c r="L21" s="16" t="n">
        <v>25000</v>
      </c>
      <c r="M21" s="16" t="n">
        <v>100000</v>
      </c>
      <c r="N21" s="16" t="n">
        <v>0</v>
      </c>
      <c r="O21" s="16" t="n">
        <v>0</v>
      </c>
      <c r="P21" s="16" t="n">
        <v>0</v>
      </c>
      <c r="Q21" s="15" t="s">
        <v>108</v>
      </c>
      <c r="R21" s="15" t="s">
        <v>88</v>
      </c>
      <c r="S21" s="15" t="s">
        <v>172</v>
      </c>
      <c r="T21" s="15" t="s">
        <v>173</v>
      </c>
      <c r="U21" s="15" t="s">
        <v>181</v>
      </c>
    </row>
    <row r="22" customFormat="false" ht="45.75" hidden="false" customHeight="true" outlineLevel="0" collapsed="false">
      <c r="C22" s="17" t="s">
        <v>18</v>
      </c>
      <c r="D22" s="17" t="s">
        <v>182</v>
      </c>
      <c r="E22" s="17" t="s">
        <v>183</v>
      </c>
      <c r="F22" s="17" t="s">
        <v>184</v>
      </c>
      <c r="G22" s="17" t="s">
        <v>185</v>
      </c>
      <c r="H22" s="17" t="s">
        <v>186</v>
      </c>
      <c r="I22" s="17" t="s">
        <v>179</v>
      </c>
      <c r="J22" s="17" t="s">
        <v>187</v>
      </c>
      <c r="K22" s="18" t="n">
        <v>5000</v>
      </c>
      <c r="L22" s="18" t="n">
        <v>20000</v>
      </c>
      <c r="M22" s="18" t="n">
        <v>75000</v>
      </c>
      <c r="N22" s="18" t="n">
        <v>0</v>
      </c>
      <c r="O22" s="18" t="n">
        <v>0</v>
      </c>
      <c r="P22" s="18" t="n">
        <v>0</v>
      </c>
      <c r="Q22" s="17" t="s">
        <v>108</v>
      </c>
      <c r="R22" s="17" t="s">
        <v>88</v>
      </c>
      <c r="S22" s="17" t="s">
        <v>172</v>
      </c>
      <c r="T22" s="17" t="s">
        <v>173</v>
      </c>
      <c r="U22" s="17" t="s">
        <v>188</v>
      </c>
    </row>
    <row r="23" customFormat="false" ht="45.75" hidden="false" customHeight="true" outlineLevel="0" collapsed="false">
      <c r="C23" s="15" t="s">
        <v>18</v>
      </c>
      <c r="D23" s="15" t="s">
        <v>189</v>
      </c>
      <c r="E23" s="15" t="s">
        <v>190</v>
      </c>
      <c r="F23" s="15" t="s">
        <v>191</v>
      </c>
      <c r="G23" s="15" t="s">
        <v>192</v>
      </c>
      <c r="H23" s="15" t="s">
        <v>193</v>
      </c>
      <c r="I23" s="15" t="s">
        <v>179</v>
      </c>
      <c r="J23" s="15" t="s">
        <v>194</v>
      </c>
      <c r="K23" s="16" t="n">
        <v>885</v>
      </c>
      <c r="L23" s="16" t="n">
        <v>3500</v>
      </c>
      <c r="M23" s="16" t="n">
        <v>15000</v>
      </c>
      <c r="N23" s="16" t="n">
        <v>0</v>
      </c>
      <c r="O23" s="16" t="n">
        <v>0</v>
      </c>
      <c r="P23" s="16" t="n">
        <v>0</v>
      </c>
      <c r="Q23" s="15" t="s">
        <v>108</v>
      </c>
      <c r="R23" s="15" t="s">
        <v>68</v>
      </c>
      <c r="S23" s="15" t="s">
        <v>172</v>
      </c>
      <c r="T23" s="15" t="s">
        <v>173</v>
      </c>
      <c r="U23" s="15" t="s">
        <v>195</v>
      </c>
    </row>
    <row r="24" customFormat="false" ht="45.75" hidden="false" customHeight="true" outlineLevel="0" collapsed="false">
      <c r="C24" s="17" t="s">
        <v>18</v>
      </c>
      <c r="D24" s="17" t="s">
        <v>196</v>
      </c>
      <c r="E24" s="17" t="s">
        <v>197</v>
      </c>
      <c r="F24" s="17" t="s">
        <v>198</v>
      </c>
      <c r="G24" s="17" t="s">
        <v>199</v>
      </c>
      <c r="H24" s="17" t="s">
        <v>200</v>
      </c>
      <c r="I24" s="17" t="s">
        <v>201</v>
      </c>
      <c r="J24" s="17" t="s">
        <v>202</v>
      </c>
      <c r="K24" s="18" t="n">
        <v>500</v>
      </c>
      <c r="L24" s="18" t="n">
        <v>3000</v>
      </c>
      <c r="M24" s="18" t="n">
        <v>20000</v>
      </c>
      <c r="N24" s="18" t="n">
        <v>100</v>
      </c>
      <c r="O24" s="18" t="n">
        <v>300</v>
      </c>
      <c r="P24" s="18" t="n">
        <v>1000</v>
      </c>
      <c r="Q24" s="17" t="s">
        <v>67</v>
      </c>
      <c r="R24" s="17" t="s">
        <v>68</v>
      </c>
      <c r="S24" s="17" t="s">
        <v>203</v>
      </c>
      <c r="T24" s="17" t="s">
        <v>204</v>
      </c>
      <c r="U24" s="17" t="s">
        <v>205</v>
      </c>
    </row>
    <row r="25" customFormat="false" ht="45.75" hidden="false" customHeight="true" outlineLevel="0" collapsed="false">
      <c r="C25" s="15" t="s">
        <v>18</v>
      </c>
      <c r="D25" s="15" t="s">
        <v>206</v>
      </c>
      <c r="E25" s="15" t="s">
        <v>207</v>
      </c>
      <c r="F25" s="15" t="s">
        <v>208</v>
      </c>
      <c r="G25" s="15" t="s">
        <v>209</v>
      </c>
      <c r="H25" s="15" t="s">
        <v>210</v>
      </c>
      <c r="I25" s="15" t="s">
        <v>179</v>
      </c>
      <c r="J25" s="15" t="s">
        <v>124</v>
      </c>
      <c r="K25" s="16" t="n">
        <v>1000</v>
      </c>
      <c r="L25" s="16" t="n">
        <v>3000</v>
      </c>
      <c r="M25" s="16" t="n">
        <v>10000</v>
      </c>
      <c r="N25" s="16" t="n">
        <v>250</v>
      </c>
      <c r="O25" s="16" t="n">
        <v>600</v>
      </c>
      <c r="P25" s="16" t="n">
        <v>1500</v>
      </c>
      <c r="Q25" s="15" t="s">
        <v>108</v>
      </c>
      <c r="R25" s="15" t="s">
        <v>88</v>
      </c>
      <c r="S25" s="15" t="s">
        <v>203</v>
      </c>
      <c r="T25" s="15" t="s">
        <v>204</v>
      </c>
      <c r="U25" s="15" t="s">
        <v>211</v>
      </c>
    </row>
    <row r="26" customFormat="false" ht="45.75" hidden="false" customHeight="true" outlineLevel="0" collapsed="false">
      <c r="C26" s="17" t="s">
        <v>18</v>
      </c>
      <c r="D26" s="17" t="s">
        <v>212</v>
      </c>
      <c r="E26" s="17" t="s">
        <v>213</v>
      </c>
      <c r="F26" s="17" t="s">
        <v>214</v>
      </c>
      <c r="G26" s="17" t="s">
        <v>215</v>
      </c>
      <c r="H26" s="17" t="s">
        <v>216</v>
      </c>
      <c r="I26" s="17" t="s">
        <v>217</v>
      </c>
      <c r="J26" s="17" t="s">
        <v>218</v>
      </c>
      <c r="K26" s="18" t="n">
        <v>500</v>
      </c>
      <c r="L26" s="18" t="n">
        <v>800</v>
      </c>
      <c r="M26" s="18" t="n">
        <v>1500</v>
      </c>
      <c r="N26" s="18" t="n">
        <v>250</v>
      </c>
      <c r="O26" s="18" t="n">
        <v>500</v>
      </c>
      <c r="P26" s="18" t="n">
        <v>1000</v>
      </c>
      <c r="Q26" s="17" t="s">
        <v>67</v>
      </c>
      <c r="R26" s="17" t="s">
        <v>68</v>
      </c>
      <c r="S26" s="17" t="s">
        <v>219</v>
      </c>
      <c r="T26" s="17" t="s">
        <v>220</v>
      </c>
      <c r="U26" s="17" t="s">
        <v>221</v>
      </c>
    </row>
    <row r="27" customFormat="false" ht="45.75" hidden="false" customHeight="true" outlineLevel="0" collapsed="false">
      <c r="C27" s="15" t="s">
        <v>18</v>
      </c>
      <c r="D27" s="15" t="s">
        <v>222</v>
      </c>
      <c r="E27" s="15" t="s">
        <v>223</v>
      </c>
      <c r="F27" s="15" t="s">
        <v>224</v>
      </c>
      <c r="G27" s="15" t="s">
        <v>225</v>
      </c>
      <c r="H27" s="15" t="s">
        <v>226</v>
      </c>
      <c r="I27" s="15" t="s">
        <v>217</v>
      </c>
      <c r="J27" s="15" t="s">
        <v>124</v>
      </c>
      <c r="K27" s="16" t="n">
        <v>500</v>
      </c>
      <c r="L27" s="16" t="n">
        <v>1500</v>
      </c>
      <c r="M27" s="16" t="n">
        <v>4000</v>
      </c>
      <c r="N27" s="16" t="n">
        <v>800</v>
      </c>
      <c r="O27" s="16" t="n">
        <v>1800</v>
      </c>
      <c r="P27" s="16" t="n">
        <v>4000</v>
      </c>
      <c r="Q27" s="15" t="s">
        <v>67</v>
      </c>
      <c r="R27" s="15" t="s">
        <v>68</v>
      </c>
      <c r="S27" s="15" t="s">
        <v>227</v>
      </c>
      <c r="T27" s="15" t="s">
        <v>228</v>
      </c>
      <c r="U27" s="15" t="s">
        <v>229</v>
      </c>
    </row>
    <row r="28" customFormat="false" ht="45.75" hidden="false" customHeight="true" outlineLevel="0" collapsed="false">
      <c r="C28" s="17" t="s">
        <v>18</v>
      </c>
      <c r="D28" s="17" t="s">
        <v>230</v>
      </c>
      <c r="E28" s="17" t="s">
        <v>231</v>
      </c>
      <c r="F28" s="17" t="s">
        <v>232</v>
      </c>
      <c r="G28" s="17" t="s">
        <v>233</v>
      </c>
      <c r="H28" s="17" t="s">
        <v>234</v>
      </c>
      <c r="I28" s="17" t="s">
        <v>235</v>
      </c>
      <c r="J28" s="17" t="s">
        <v>236</v>
      </c>
      <c r="K28" s="18" t="n">
        <v>0</v>
      </c>
      <c r="L28" s="18" t="n">
        <v>0</v>
      </c>
      <c r="M28" s="18" t="n">
        <v>2000</v>
      </c>
      <c r="N28" s="18" t="n">
        <v>0</v>
      </c>
      <c r="O28" s="18" t="n">
        <v>500</v>
      </c>
      <c r="P28" s="18" t="n">
        <v>3000</v>
      </c>
      <c r="Q28" s="17" t="s">
        <v>108</v>
      </c>
      <c r="R28" s="17" t="s">
        <v>88</v>
      </c>
      <c r="S28" s="17" t="s">
        <v>125</v>
      </c>
      <c r="T28" s="17" t="s">
        <v>126</v>
      </c>
      <c r="U28" s="17" t="s">
        <v>237</v>
      </c>
    </row>
    <row r="29" customFormat="false" ht="45.75" hidden="false" customHeight="true" outlineLevel="0" collapsed="false">
      <c r="C29" s="15" t="s">
        <v>18</v>
      </c>
      <c r="D29" s="15" t="s">
        <v>238</v>
      </c>
      <c r="E29" s="15" t="s">
        <v>239</v>
      </c>
      <c r="F29" s="15" t="s">
        <v>240</v>
      </c>
      <c r="G29" s="15" t="s">
        <v>241</v>
      </c>
      <c r="H29" s="15" t="s">
        <v>242</v>
      </c>
      <c r="I29" s="15" t="s">
        <v>243</v>
      </c>
      <c r="J29" s="15" t="s">
        <v>244</v>
      </c>
      <c r="K29" s="16" t="n">
        <v>1000</v>
      </c>
      <c r="L29" s="16" t="n">
        <v>2500</v>
      </c>
      <c r="M29" s="16" t="n">
        <v>7500</v>
      </c>
      <c r="N29" s="16" t="n">
        <v>0</v>
      </c>
      <c r="O29" s="16" t="n">
        <v>0</v>
      </c>
      <c r="P29" s="16" t="n">
        <v>0</v>
      </c>
      <c r="Q29" s="15" t="s">
        <v>67</v>
      </c>
      <c r="R29" s="15" t="s">
        <v>68</v>
      </c>
      <c r="S29" s="15" t="s">
        <v>162</v>
      </c>
      <c r="T29" s="15" t="s">
        <v>163</v>
      </c>
      <c r="U29" s="15" t="s">
        <v>245</v>
      </c>
    </row>
    <row r="30" customFormat="false" ht="45.75" hidden="false" customHeight="true" outlineLevel="0" collapsed="false">
      <c r="C30" s="17" t="s">
        <v>18</v>
      </c>
      <c r="D30" s="17" t="s">
        <v>246</v>
      </c>
      <c r="E30" s="17" t="s">
        <v>247</v>
      </c>
      <c r="F30" s="17" t="s">
        <v>248</v>
      </c>
      <c r="G30" s="17" t="s">
        <v>249</v>
      </c>
      <c r="H30" s="17" t="s">
        <v>250</v>
      </c>
      <c r="I30" s="17" t="s">
        <v>251</v>
      </c>
      <c r="J30" s="17" t="s">
        <v>252</v>
      </c>
      <c r="K30" s="18" t="n">
        <v>0</v>
      </c>
      <c r="L30" s="18" t="n">
        <v>500</v>
      </c>
      <c r="M30" s="18" t="n">
        <v>5000</v>
      </c>
      <c r="N30" s="18" t="n">
        <v>0</v>
      </c>
      <c r="O30" s="18" t="n">
        <v>250</v>
      </c>
      <c r="P30" s="18" t="n">
        <v>3000</v>
      </c>
      <c r="Q30" s="17" t="s">
        <v>108</v>
      </c>
      <c r="R30" s="17" t="s">
        <v>68</v>
      </c>
      <c r="S30" s="17" t="s">
        <v>253</v>
      </c>
      <c r="T30" s="17" t="s">
        <v>254</v>
      </c>
      <c r="U30" s="17" t="s">
        <v>255</v>
      </c>
    </row>
    <row r="31" customFormat="false" ht="45.75" hidden="false" customHeight="true" outlineLevel="0" collapsed="false">
      <c r="C31" s="15" t="s">
        <v>18</v>
      </c>
      <c r="D31" s="15" t="s">
        <v>256</v>
      </c>
      <c r="E31" s="15" t="s">
        <v>257</v>
      </c>
      <c r="F31" s="15" t="s">
        <v>258</v>
      </c>
      <c r="G31" s="15" t="s">
        <v>259</v>
      </c>
      <c r="H31" s="15" t="s">
        <v>260</v>
      </c>
      <c r="I31" s="15" t="s">
        <v>261</v>
      </c>
      <c r="J31" s="15" t="s">
        <v>262</v>
      </c>
      <c r="K31" s="16" t="n">
        <v>500</v>
      </c>
      <c r="L31" s="16" t="n">
        <v>1500</v>
      </c>
      <c r="M31" s="16" t="n">
        <v>5000</v>
      </c>
      <c r="N31" s="16" t="n">
        <v>150</v>
      </c>
      <c r="O31" s="16" t="n">
        <v>400</v>
      </c>
      <c r="P31" s="16" t="n">
        <v>1200</v>
      </c>
      <c r="Q31" s="15" t="s">
        <v>67</v>
      </c>
      <c r="R31" s="15" t="s">
        <v>68</v>
      </c>
      <c r="S31" s="15" t="s">
        <v>253</v>
      </c>
      <c r="T31" s="15" t="s">
        <v>254</v>
      </c>
      <c r="U31" s="15" t="s">
        <v>263</v>
      </c>
    </row>
    <row r="32" customFormat="false" ht="45.75" hidden="false" customHeight="true" outlineLevel="0" collapsed="false">
      <c r="C32" s="17" t="s">
        <v>18</v>
      </c>
      <c r="D32" s="17" t="s">
        <v>264</v>
      </c>
      <c r="E32" s="17" t="s">
        <v>265</v>
      </c>
      <c r="F32" s="17" t="s">
        <v>266</v>
      </c>
      <c r="G32" s="17" t="s">
        <v>267</v>
      </c>
      <c r="H32" s="17" t="s">
        <v>268</v>
      </c>
      <c r="I32" s="17" t="s">
        <v>269</v>
      </c>
      <c r="J32" s="17" t="s">
        <v>124</v>
      </c>
      <c r="K32" s="18" t="n">
        <v>2000</v>
      </c>
      <c r="L32" s="18" t="n">
        <v>5000</v>
      </c>
      <c r="M32" s="18" t="n">
        <v>15000</v>
      </c>
      <c r="N32" s="18" t="n">
        <v>200</v>
      </c>
      <c r="O32" s="18" t="n">
        <v>600</v>
      </c>
      <c r="P32" s="18" t="n">
        <v>1500</v>
      </c>
      <c r="Q32" s="17" t="s">
        <v>153</v>
      </c>
      <c r="R32" s="17" t="s">
        <v>88</v>
      </c>
      <c r="S32" s="17" t="s">
        <v>125</v>
      </c>
      <c r="T32" s="17" t="s">
        <v>126</v>
      </c>
      <c r="U32" s="17" t="s">
        <v>270</v>
      </c>
    </row>
    <row r="33" customFormat="false" ht="45.75" hidden="false" customHeight="true" outlineLevel="0" collapsed="false">
      <c r="C33" s="15" t="s">
        <v>17</v>
      </c>
      <c r="D33" s="15" t="s">
        <v>271</v>
      </c>
      <c r="E33" s="15" t="s">
        <v>272</v>
      </c>
      <c r="F33" s="15" t="s">
        <v>258</v>
      </c>
      <c r="G33" s="15" t="s">
        <v>122</v>
      </c>
      <c r="H33" s="15" t="s">
        <v>273</v>
      </c>
      <c r="I33" s="15" t="s">
        <v>274</v>
      </c>
      <c r="J33" s="15" t="s">
        <v>124</v>
      </c>
      <c r="K33" s="16" t="n">
        <v>1000</v>
      </c>
      <c r="L33" s="16" t="n">
        <v>2500</v>
      </c>
      <c r="M33" s="16" t="n">
        <v>7000</v>
      </c>
      <c r="N33" s="16" t="n">
        <v>3000</v>
      </c>
      <c r="O33" s="16" t="n">
        <v>6000</v>
      </c>
      <c r="P33" s="16" t="n">
        <v>12000</v>
      </c>
      <c r="Q33" s="15" t="s">
        <v>67</v>
      </c>
      <c r="R33" s="15" t="s">
        <v>88</v>
      </c>
      <c r="S33" s="15" t="s">
        <v>275</v>
      </c>
      <c r="T33" s="15" t="s">
        <v>276</v>
      </c>
      <c r="U33" s="15" t="s">
        <v>277</v>
      </c>
    </row>
    <row r="34" customFormat="false" ht="45.75" hidden="false" customHeight="true" outlineLevel="0" collapsed="false">
      <c r="C34" s="17" t="s">
        <v>17</v>
      </c>
      <c r="D34" s="17" t="s">
        <v>278</v>
      </c>
      <c r="E34" s="17" t="s">
        <v>279</v>
      </c>
      <c r="F34" s="17" t="s">
        <v>280</v>
      </c>
      <c r="G34" s="17" t="s">
        <v>122</v>
      </c>
      <c r="H34" s="17" t="s">
        <v>281</v>
      </c>
      <c r="I34" s="17" t="s">
        <v>274</v>
      </c>
      <c r="J34" s="17" t="s">
        <v>107</v>
      </c>
      <c r="K34" s="18" t="n">
        <v>500</v>
      </c>
      <c r="L34" s="18" t="n">
        <v>1500</v>
      </c>
      <c r="M34" s="18" t="n">
        <v>4000</v>
      </c>
      <c r="N34" s="18" t="n">
        <v>0</v>
      </c>
      <c r="O34" s="18" t="n">
        <v>0</v>
      </c>
      <c r="P34" s="18" t="n">
        <v>0</v>
      </c>
      <c r="Q34" s="17" t="s">
        <v>67</v>
      </c>
      <c r="R34" s="17" t="s">
        <v>68</v>
      </c>
      <c r="S34" s="17" t="s">
        <v>282</v>
      </c>
      <c r="T34" s="17" t="s">
        <v>283</v>
      </c>
      <c r="U34" s="17" t="s">
        <v>284</v>
      </c>
    </row>
    <row r="35" customFormat="false" ht="45.75" hidden="false" customHeight="true" outlineLevel="0" collapsed="false">
      <c r="C35" s="15" t="s">
        <v>17</v>
      </c>
      <c r="D35" s="15" t="s">
        <v>285</v>
      </c>
      <c r="E35" s="15" t="s">
        <v>286</v>
      </c>
      <c r="F35" s="15" t="s">
        <v>287</v>
      </c>
      <c r="G35" s="15" t="s">
        <v>95</v>
      </c>
      <c r="H35" s="15" t="s">
        <v>288</v>
      </c>
      <c r="I35" s="15" t="s">
        <v>289</v>
      </c>
      <c r="J35" s="15" t="s">
        <v>124</v>
      </c>
      <c r="K35" s="16" t="n">
        <v>250</v>
      </c>
      <c r="L35" s="16" t="n">
        <v>750</v>
      </c>
      <c r="M35" s="16" t="n">
        <v>2000</v>
      </c>
      <c r="N35" s="16" t="n">
        <v>800</v>
      </c>
      <c r="O35" s="16" t="n">
        <v>1800</v>
      </c>
      <c r="P35" s="16" t="n">
        <v>4000</v>
      </c>
      <c r="Q35" s="15" t="s">
        <v>67</v>
      </c>
      <c r="R35" s="15" t="s">
        <v>88</v>
      </c>
      <c r="S35" s="15" t="s">
        <v>282</v>
      </c>
      <c r="T35" s="15" t="s">
        <v>283</v>
      </c>
      <c r="U35" s="15" t="s">
        <v>290</v>
      </c>
    </row>
    <row r="36" customFormat="false" ht="45.75" hidden="false" customHeight="true" outlineLevel="0" collapsed="false">
      <c r="C36" s="17" t="s">
        <v>17</v>
      </c>
      <c r="D36" s="17" t="s">
        <v>291</v>
      </c>
      <c r="E36" s="17" t="s">
        <v>292</v>
      </c>
      <c r="F36" s="17" t="s">
        <v>293</v>
      </c>
      <c r="G36" s="17" t="s">
        <v>294</v>
      </c>
      <c r="H36" s="17" t="s">
        <v>295</v>
      </c>
      <c r="I36" s="17" t="s">
        <v>296</v>
      </c>
      <c r="J36" s="17" t="s">
        <v>124</v>
      </c>
      <c r="K36" s="18" t="n">
        <v>250</v>
      </c>
      <c r="L36" s="18" t="n">
        <v>750</v>
      </c>
      <c r="M36" s="18" t="n">
        <v>2000</v>
      </c>
      <c r="N36" s="18" t="n">
        <v>500</v>
      </c>
      <c r="O36" s="18" t="n">
        <v>1200</v>
      </c>
      <c r="P36" s="18" t="n">
        <v>3000</v>
      </c>
      <c r="Q36" s="17" t="s">
        <v>108</v>
      </c>
      <c r="R36" s="17" t="s">
        <v>88</v>
      </c>
      <c r="S36" s="17" t="s">
        <v>297</v>
      </c>
      <c r="T36" s="17" t="s">
        <v>298</v>
      </c>
      <c r="U36" s="17" t="s">
        <v>299</v>
      </c>
    </row>
    <row r="37" customFormat="false" ht="45.75" hidden="false" customHeight="true" outlineLevel="0" collapsed="false">
      <c r="C37" s="15" t="s">
        <v>17</v>
      </c>
      <c r="D37" s="15" t="s">
        <v>300</v>
      </c>
      <c r="E37" s="15" t="s">
        <v>301</v>
      </c>
      <c r="F37" s="15" t="s">
        <v>302</v>
      </c>
      <c r="G37" s="15" t="s">
        <v>95</v>
      </c>
      <c r="H37" s="15" t="s">
        <v>303</v>
      </c>
      <c r="I37" s="15" t="s">
        <v>304</v>
      </c>
      <c r="J37" s="15" t="s">
        <v>305</v>
      </c>
      <c r="K37" s="16" t="n">
        <v>250</v>
      </c>
      <c r="L37" s="16" t="n">
        <v>750</v>
      </c>
      <c r="M37" s="16" t="n">
        <v>2500</v>
      </c>
      <c r="N37" s="16" t="n">
        <v>0</v>
      </c>
      <c r="O37" s="16" t="n">
        <v>500</v>
      </c>
      <c r="P37" s="16" t="n">
        <v>2000</v>
      </c>
      <c r="Q37" s="15" t="s">
        <v>108</v>
      </c>
      <c r="R37" s="15" t="s">
        <v>88</v>
      </c>
      <c r="S37" s="15" t="s">
        <v>306</v>
      </c>
      <c r="T37" s="15" t="s">
        <v>307</v>
      </c>
      <c r="U37" s="15" t="s">
        <v>308</v>
      </c>
    </row>
    <row r="38" customFormat="false" ht="45.75" hidden="false" customHeight="true" outlineLevel="0" collapsed="false">
      <c r="C38" s="17" t="s">
        <v>17</v>
      </c>
      <c r="D38" s="17" t="s">
        <v>309</v>
      </c>
      <c r="E38" s="17" t="s">
        <v>310</v>
      </c>
      <c r="F38" s="17" t="s">
        <v>311</v>
      </c>
      <c r="G38" s="17" t="s">
        <v>312</v>
      </c>
      <c r="H38" s="17" t="s">
        <v>313</v>
      </c>
      <c r="I38" s="17" t="s">
        <v>314</v>
      </c>
      <c r="J38" s="17" t="s">
        <v>315</v>
      </c>
      <c r="K38" s="18" t="n">
        <v>0</v>
      </c>
      <c r="L38" s="18" t="n">
        <v>200</v>
      </c>
      <c r="M38" s="18" t="n">
        <v>500</v>
      </c>
      <c r="N38" s="18" t="n">
        <v>100</v>
      </c>
      <c r="O38" s="18" t="n">
        <v>250</v>
      </c>
      <c r="P38" s="18" t="n">
        <v>600</v>
      </c>
      <c r="Q38" s="17" t="s">
        <v>67</v>
      </c>
      <c r="R38" s="17" t="s">
        <v>68</v>
      </c>
      <c r="S38" s="17" t="s">
        <v>297</v>
      </c>
      <c r="T38" s="17" t="s">
        <v>298</v>
      </c>
      <c r="U38" s="17" t="s">
        <v>316</v>
      </c>
    </row>
    <row r="39" customFormat="false" ht="45.75" hidden="false" customHeight="true" outlineLevel="0" collapsed="false">
      <c r="C39" s="15" t="s">
        <v>17</v>
      </c>
      <c r="D39" s="15" t="s">
        <v>317</v>
      </c>
      <c r="E39" s="15" t="s">
        <v>318</v>
      </c>
      <c r="F39" s="15" t="s">
        <v>319</v>
      </c>
      <c r="G39" s="15" t="s">
        <v>259</v>
      </c>
      <c r="H39" s="15" t="s">
        <v>320</v>
      </c>
      <c r="I39" s="15" t="s">
        <v>321</v>
      </c>
      <c r="J39" s="15" t="s">
        <v>322</v>
      </c>
      <c r="K39" s="16" t="n">
        <v>250</v>
      </c>
      <c r="L39" s="16" t="n">
        <v>750</v>
      </c>
      <c r="M39" s="16" t="n">
        <v>2000</v>
      </c>
      <c r="N39" s="16" t="n">
        <v>250</v>
      </c>
      <c r="O39" s="16" t="n">
        <v>750</v>
      </c>
      <c r="P39" s="16" t="n">
        <v>2500</v>
      </c>
      <c r="Q39" s="15" t="s">
        <v>67</v>
      </c>
      <c r="R39" s="15" t="s">
        <v>68</v>
      </c>
      <c r="S39" s="15" t="s">
        <v>323</v>
      </c>
      <c r="T39" s="15" t="s">
        <v>324</v>
      </c>
      <c r="U39" s="15" t="s">
        <v>325</v>
      </c>
    </row>
    <row r="40" customFormat="false" ht="45.75" hidden="false" customHeight="true" outlineLevel="0" collapsed="false">
      <c r="C40" s="17" t="s">
        <v>17</v>
      </c>
      <c r="D40" s="17" t="s">
        <v>326</v>
      </c>
      <c r="E40" s="17" t="s">
        <v>327</v>
      </c>
      <c r="F40" s="17" t="s">
        <v>328</v>
      </c>
      <c r="G40" s="17" t="s">
        <v>329</v>
      </c>
      <c r="H40" s="17" t="s">
        <v>330</v>
      </c>
      <c r="I40" s="17" t="s">
        <v>321</v>
      </c>
      <c r="J40" s="17" t="s">
        <v>124</v>
      </c>
      <c r="K40" s="18" t="n">
        <v>0</v>
      </c>
      <c r="L40" s="18" t="n">
        <v>500</v>
      </c>
      <c r="M40" s="18" t="n">
        <v>2000</v>
      </c>
      <c r="N40" s="18" t="n">
        <v>200</v>
      </c>
      <c r="O40" s="18" t="n">
        <v>600</v>
      </c>
      <c r="P40" s="18" t="n">
        <v>2000</v>
      </c>
      <c r="Q40" s="17" t="s">
        <v>67</v>
      </c>
      <c r="R40" s="17" t="s">
        <v>88</v>
      </c>
      <c r="S40" s="17" t="s">
        <v>323</v>
      </c>
      <c r="T40" s="17" t="s">
        <v>324</v>
      </c>
      <c r="U40" s="17" t="s">
        <v>331</v>
      </c>
    </row>
    <row r="41" customFormat="false" ht="45.75" hidden="false" customHeight="true" outlineLevel="0" collapsed="false">
      <c r="C41" s="15" t="s">
        <v>17</v>
      </c>
      <c r="D41" s="15" t="s">
        <v>332</v>
      </c>
      <c r="E41" s="15" t="s">
        <v>333</v>
      </c>
      <c r="F41" s="15" t="s">
        <v>280</v>
      </c>
      <c r="G41" s="15" t="s">
        <v>334</v>
      </c>
      <c r="H41" s="15" t="s">
        <v>335</v>
      </c>
      <c r="I41" s="15" t="s">
        <v>296</v>
      </c>
      <c r="J41" s="15" t="s">
        <v>124</v>
      </c>
      <c r="K41" s="16" t="n">
        <v>500</v>
      </c>
      <c r="L41" s="16" t="n">
        <v>1000</v>
      </c>
      <c r="M41" s="16" t="n">
        <v>2500</v>
      </c>
      <c r="N41" s="16" t="n">
        <v>500</v>
      </c>
      <c r="O41" s="16" t="n">
        <v>1200</v>
      </c>
      <c r="P41" s="16" t="n">
        <v>2500</v>
      </c>
      <c r="Q41" s="15" t="s">
        <v>67</v>
      </c>
      <c r="R41" s="15" t="s">
        <v>88</v>
      </c>
      <c r="S41" s="15" t="s">
        <v>125</v>
      </c>
      <c r="T41" s="15" t="s">
        <v>126</v>
      </c>
      <c r="U41" s="15" t="s">
        <v>336</v>
      </c>
    </row>
    <row r="42" customFormat="false" ht="45.75" hidden="false" customHeight="true" outlineLevel="0" collapsed="false">
      <c r="C42" s="17" t="s">
        <v>17</v>
      </c>
      <c r="D42" s="17" t="s">
        <v>337</v>
      </c>
      <c r="E42" s="17" t="s">
        <v>338</v>
      </c>
      <c r="F42" s="17" t="s">
        <v>339</v>
      </c>
      <c r="G42" s="17" t="s">
        <v>340</v>
      </c>
      <c r="H42" s="17" t="s">
        <v>341</v>
      </c>
      <c r="I42" s="17" t="s">
        <v>342</v>
      </c>
      <c r="J42" s="17" t="s">
        <v>124</v>
      </c>
      <c r="K42" s="18" t="n">
        <v>0</v>
      </c>
      <c r="L42" s="18" t="n">
        <v>400</v>
      </c>
      <c r="M42" s="18" t="n">
        <v>1000</v>
      </c>
      <c r="N42" s="18" t="n">
        <v>200</v>
      </c>
      <c r="O42" s="18" t="n">
        <v>500</v>
      </c>
      <c r="P42" s="18" t="n">
        <v>1200</v>
      </c>
      <c r="Q42" s="17" t="s">
        <v>67</v>
      </c>
      <c r="R42" s="17" t="s">
        <v>88</v>
      </c>
      <c r="S42" s="17" t="s">
        <v>125</v>
      </c>
      <c r="T42" s="17" t="s">
        <v>126</v>
      </c>
      <c r="U42" s="17" t="s">
        <v>343</v>
      </c>
    </row>
    <row r="43" customFormat="false" ht="45.75" hidden="false" customHeight="true" outlineLevel="0" collapsed="false">
      <c r="C43" s="15" t="s">
        <v>17</v>
      </c>
      <c r="D43" s="15" t="s">
        <v>344</v>
      </c>
      <c r="E43" s="15" t="s">
        <v>345</v>
      </c>
      <c r="F43" s="15" t="s">
        <v>346</v>
      </c>
      <c r="G43" s="15" t="s">
        <v>122</v>
      </c>
      <c r="H43" s="15" t="s">
        <v>347</v>
      </c>
      <c r="I43" s="15" t="s">
        <v>321</v>
      </c>
      <c r="J43" s="15" t="s">
        <v>107</v>
      </c>
      <c r="K43" s="16" t="n">
        <v>500</v>
      </c>
      <c r="L43" s="16" t="n">
        <v>1500</v>
      </c>
      <c r="M43" s="16" t="n">
        <v>5000</v>
      </c>
      <c r="N43" s="16" t="n">
        <v>100</v>
      </c>
      <c r="O43" s="16" t="n">
        <v>300</v>
      </c>
      <c r="P43" s="16" t="n">
        <v>1000</v>
      </c>
      <c r="Q43" s="15" t="s">
        <v>108</v>
      </c>
      <c r="R43" s="15" t="s">
        <v>68</v>
      </c>
      <c r="S43" s="15" t="s">
        <v>306</v>
      </c>
      <c r="T43" s="15" t="s">
        <v>307</v>
      </c>
      <c r="U43" s="15" t="s">
        <v>348</v>
      </c>
    </row>
    <row r="44" customFormat="false" ht="45.75" hidden="false" customHeight="true" outlineLevel="0" collapsed="false">
      <c r="C44" s="17" t="s">
        <v>16</v>
      </c>
      <c r="D44" s="17" t="s">
        <v>349</v>
      </c>
      <c r="E44" s="17" t="s">
        <v>350</v>
      </c>
      <c r="F44" s="17" t="s">
        <v>157</v>
      </c>
      <c r="G44" s="17" t="s">
        <v>351</v>
      </c>
      <c r="H44" s="17" t="s">
        <v>352</v>
      </c>
      <c r="I44" s="17" t="s">
        <v>353</v>
      </c>
      <c r="J44" s="17" t="s">
        <v>107</v>
      </c>
      <c r="K44" s="18" t="n">
        <v>0</v>
      </c>
      <c r="L44" s="18" t="n">
        <v>1000</v>
      </c>
      <c r="M44" s="18" t="n">
        <v>4000</v>
      </c>
      <c r="N44" s="18" t="n">
        <v>0</v>
      </c>
      <c r="O44" s="18" t="n">
        <v>0</v>
      </c>
      <c r="P44" s="18" t="n">
        <v>0</v>
      </c>
      <c r="Q44" s="17" t="s">
        <v>67</v>
      </c>
      <c r="R44" s="17" t="s">
        <v>68</v>
      </c>
      <c r="S44" s="17" t="s">
        <v>354</v>
      </c>
      <c r="T44" s="17" t="s">
        <v>355</v>
      </c>
      <c r="U44" s="17" t="s">
        <v>356</v>
      </c>
    </row>
    <row r="45" customFormat="false" ht="45.75" hidden="false" customHeight="true" outlineLevel="0" collapsed="false">
      <c r="C45" s="15" t="s">
        <v>16</v>
      </c>
      <c r="D45" s="15" t="s">
        <v>357</v>
      </c>
      <c r="E45" s="15" t="s">
        <v>358</v>
      </c>
      <c r="F45" s="15" t="s">
        <v>359</v>
      </c>
      <c r="G45" s="15" t="s">
        <v>351</v>
      </c>
      <c r="H45" s="15" t="s">
        <v>360</v>
      </c>
      <c r="I45" s="15" t="s">
        <v>361</v>
      </c>
      <c r="J45" s="15" t="s">
        <v>362</v>
      </c>
      <c r="K45" s="16" t="n">
        <v>0</v>
      </c>
      <c r="L45" s="16" t="n">
        <v>750</v>
      </c>
      <c r="M45" s="16" t="n">
        <v>3000</v>
      </c>
      <c r="N45" s="16" t="n">
        <v>0</v>
      </c>
      <c r="O45" s="16" t="n">
        <v>250</v>
      </c>
      <c r="P45" s="16" t="n">
        <v>1000</v>
      </c>
      <c r="Q45" s="15" t="s">
        <v>67</v>
      </c>
      <c r="R45" s="15" t="s">
        <v>68</v>
      </c>
      <c r="S45" s="15" t="s">
        <v>363</v>
      </c>
      <c r="T45" s="15" t="s">
        <v>364</v>
      </c>
      <c r="U45" s="15" t="s">
        <v>365</v>
      </c>
    </row>
    <row r="46" customFormat="false" ht="45.75" hidden="false" customHeight="true" outlineLevel="0" collapsed="false">
      <c r="C46" s="17" t="s">
        <v>16</v>
      </c>
      <c r="D46" s="17" t="s">
        <v>366</v>
      </c>
      <c r="E46" s="17" t="s">
        <v>367</v>
      </c>
      <c r="F46" s="17" t="s">
        <v>368</v>
      </c>
      <c r="G46" s="17" t="s">
        <v>351</v>
      </c>
      <c r="H46" s="17" t="s">
        <v>369</v>
      </c>
      <c r="I46" s="17" t="s">
        <v>361</v>
      </c>
      <c r="J46" s="17" t="s">
        <v>370</v>
      </c>
      <c r="K46" s="18" t="n">
        <v>0</v>
      </c>
      <c r="L46" s="18" t="n">
        <v>250</v>
      </c>
      <c r="M46" s="18" t="n">
        <v>1000</v>
      </c>
      <c r="N46" s="18" t="n">
        <v>0</v>
      </c>
      <c r="O46" s="18" t="n">
        <v>0</v>
      </c>
      <c r="P46" s="18" t="n">
        <v>0</v>
      </c>
      <c r="Q46" s="17" t="s">
        <v>67</v>
      </c>
      <c r="R46" s="17" t="s">
        <v>68</v>
      </c>
      <c r="S46" s="17" t="s">
        <v>371</v>
      </c>
      <c r="T46" s="17" t="s">
        <v>372</v>
      </c>
      <c r="U46" s="17" t="s">
        <v>373</v>
      </c>
    </row>
    <row r="47" customFormat="false" ht="45.75" hidden="false" customHeight="true" outlineLevel="0" collapsed="false">
      <c r="C47" s="15" t="s">
        <v>16</v>
      </c>
      <c r="D47" s="15" t="s">
        <v>374</v>
      </c>
      <c r="E47" s="15" t="s">
        <v>375</v>
      </c>
      <c r="F47" s="15" t="s">
        <v>376</v>
      </c>
      <c r="G47" s="15" t="s">
        <v>377</v>
      </c>
      <c r="H47" s="15" t="s">
        <v>378</v>
      </c>
      <c r="I47" s="15" t="s">
        <v>361</v>
      </c>
      <c r="J47" s="15" t="s">
        <v>379</v>
      </c>
      <c r="K47" s="16" t="n">
        <v>0</v>
      </c>
      <c r="L47" s="16" t="n">
        <v>0</v>
      </c>
      <c r="M47" s="16" t="n">
        <v>500</v>
      </c>
      <c r="N47" s="16" t="n">
        <v>0</v>
      </c>
      <c r="O47" s="16" t="n">
        <v>0</v>
      </c>
      <c r="P47" s="16" t="n">
        <v>0</v>
      </c>
      <c r="Q47" s="15" t="s">
        <v>108</v>
      </c>
      <c r="R47" s="15" t="s">
        <v>68</v>
      </c>
      <c r="S47" s="15" t="s">
        <v>354</v>
      </c>
      <c r="T47" s="15" t="s">
        <v>355</v>
      </c>
      <c r="U47" s="15" t="s">
        <v>380</v>
      </c>
    </row>
    <row r="48" customFormat="false" ht="45.75" hidden="false" customHeight="true" outlineLevel="0" collapsed="false">
      <c r="C48" s="17" t="s">
        <v>16</v>
      </c>
      <c r="D48" s="17" t="s">
        <v>381</v>
      </c>
      <c r="E48" s="17" t="s">
        <v>382</v>
      </c>
      <c r="F48" s="17" t="s">
        <v>383</v>
      </c>
      <c r="G48" s="17" t="s">
        <v>384</v>
      </c>
      <c r="H48" s="17" t="s">
        <v>385</v>
      </c>
      <c r="I48" s="17" t="s">
        <v>386</v>
      </c>
      <c r="J48" s="17" t="s">
        <v>387</v>
      </c>
      <c r="K48" s="18" t="n">
        <v>0</v>
      </c>
      <c r="L48" s="18" t="n">
        <v>0</v>
      </c>
      <c r="M48" s="18" t="n">
        <v>500</v>
      </c>
      <c r="N48" s="18" t="n">
        <v>0</v>
      </c>
      <c r="O48" s="18" t="n">
        <v>0</v>
      </c>
      <c r="P48" s="18" t="n">
        <v>10000</v>
      </c>
      <c r="Q48" s="17" t="s">
        <v>108</v>
      </c>
      <c r="R48" s="17" t="s">
        <v>388</v>
      </c>
      <c r="S48" s="17" t="s">
        <v>125</v>
      </c>
      <c r="T48" s="17" t="s">
        <v>126</v>
      </c>
      <c r="U48" s="17" t="s">
        <v>389</v>
      </c>
    </row>
    <row r="49" customFormat="false" ht="45.75" hidden="false" customHeight="true" outlineLevel="0" collapsed="false">
      <c r="C49" s="15" t="s">
        <v>16</v>
      </c>
      <c r="D49" s="15" t="s">
        <v>390</v>
      </c>
      <c r="E49" s="15" t="s">
        <v>391</v>
      </c>
      <c r="F49" s="15" t="s">
        <v>167</v>
      </c>
      <c r="G49" s="15" t="s">
        <v>392</v>
      </c>
      <c r="H49" s="15" t="s">
        <v>393</v>
      </c>
      <c r="I49" s="15" t="s">
        <v>394</v>
      </c>
      <c r="J49" s="15" t="s">
        <v>124</v>
      </c>
      <c r="K49" s="16" t="n">
        <v>2500</v>
      </c>
      <c r="L49" s="16" t="n">
        <v>5000</v>
      </c>
      <c r="M49" s="16" t="n">
        <v>12000</v>
      </c>
      <c r="N49" s="16" t="n">
        <v>0</v>
      </c>
      <c r="O49" s="16" t="n">
        <v>0</v>
      </c>
      <c r="P49" s="16" t="n">
        <v>0</v>
      </c>
      <c r="Q49" s="15" t="s">
        <v>67</v>
      </c>
      <c r="R49" s="15" t="s">
        <v>88</v>
      </c>
      <c r="S49" s="15" t="s">
        <v>125</v>
      </c>
      <c r="T49" s="15" t="s">
        <v>126</v>
      </c>
      <c r="U49" s="15" t="s">
        <v>395</v>
      </c>
    </row>
    <row r="50" customFormat="false" ht="45.75" hidden="false" customHeight="true" outlineLevel="0" collapsed="false">
      <c r="C50" s="17" t="s">
        <v>16</v>
      </c>
      <c r="D50" s="17" t="s">
        <v>396</v>
      </c>
      <c r="E50" s="17" t="s">
        <v>397</v>
      </c>
      <c r="F50" s="17" t="s">
        <v>398</v>
      </c>
      <c r="G50" s="17" t="s">
        <v>399</v>
      </c>
      <c r="H50" s="17" t="s">
        <v>400</v>
      </c>
      <c r="I50" s="17" t="s">
        <v>401</v>
      </c>
      <c r="J50" s="17" t="s">
        <v>402</v>
      </c>
      <c r="K50" s="18" t="n">
        <v>10000</v>
      </c>
      <c r="L50" s="18" t="n">
        <v>75000</v>
      </c>
      <c r="M50" s="18" t="n">
        <v>300000</v>
      </c>
      <c r="N50" s="18" t="n">
        <v>0</v>
      </c>
      <c r="O50" s="18" t="n">
        <v>0</v>
      </c>
      <c r="P50" s="18" t="n">
        <v>0</v>
      </c>
      <c r="Q50" s="17" t="s">
        <v>108</v>
      </c>
      <c r="R50" s="17" t="s">
        <v>388</v>
      </c>
      <c r="S50" s="17" t="s">
        <v>125</v>
      </c>
      <c r="T50" s="17" t="s">
        <v>126</v>
      </c>
      <c r="U50" s="17" t="s">
        <v>403</v>
      </c>
    </row>
    <row r="51" customFormat="false" ht="45.75" hidden="false" customHeight="true" outlineLevel="0" collapsed="false">
      <c r="C51" s="15" t="s">
        <v>16</v>
      </c>
      <c r="D51" s="15" t="s">
        <v>404</v>
      </c>
      <c r="E51" s="15" t="s">
        <v>405</v>
      </c>
      <c r="F51" s="15" t="s">
        <v>398</v>
      </c>
      <c r="G51" s="15" t="s">
        <v>406</v>
      </c>
      <c r="H51" s="15" t="s">
        <v>407</v>
      </c>
      <c r="I51" s="15" t="s">
        <v>408</v>
      </c>
      <c r="J51" s="15" t="s">
        <v>402</v>
      </c>
      <c r="K51" s="16" t="n">
        <v>5000</v>
      </c>
      <c r="L51" s="16" t="n">
        <v>20000</v>
      </c>
      <c r="M51" s="16" t="n">
        <v>75000</v>
      </c>
      <c r="N51" s="16" t="n">
        <v>0</v>
      </c>
      <c r="O51" s="16" t="n">
        <v>0</v>
      </c>
      <c r="P51" s="16" t="n">
        <v>0</v>
      </c>
      <c r="Q51" s="15" t="s">
        <v>108</v>
      </c>
      <c r="R51" s="15" t="s">
        <v>388</v>
      </c>
      <c r="S51" s="15" t="s">
        <v>125</v>
      </c>
      <c r="T51" s="15" t="s">
        <v>126</v>
      </c>
      <c r="U51" s="15" t="s">
        <v>409</v>
      </c>
    </row>
    <row r="52" customFormat="false" ht="45.75" hidden="false" customHeight="true" outlineLevel="0" collapsed="false">
      <c r="C52" s="17" t="s">
        <v>16</v>
      </c>
      <c r="D52" s="17" t="s">
        <v>410</v>
      </c>
      <c r="E52" s="17" t="s">
        <v>310</v>
      </c>
      <c r="F52" s="17" t="s">
        <v>411</v>
      </c>
      <c r="G52" s="17" t="s">
        <v>158</v>
      </c>
      <c r="H52" s="17" t="s">
        <v>412</v>
      </c>
      <c r="I52" s="17" t="s">
        <v>413</v>
      </c>
      <c r="J52" s="17" t="s">
        <v>414</v>
      </c>
      <c r="K52" s="18" t="n">
        <v>0</v>
      </c>
      <c r="L52" s="18" t="n">
        <v>1000</v>
      </c>
      <c r="M52" s="18" t="n">
        <v>3000</v>
      </c>
      <c r="N52" s="18" t="n">
        <v>0</v>
      </c>
      <c r="O52" s="18" t="n">
        <v>500</v>
      </c>
      <c r="P52" s="18" t="n">
        <v>2000</v>
      </c>
      <c r="Q52" s="17" t="s">
        <v>67</v>
      </c>
      <c r="R52" s="17" t="s">
        <v>88</v>
      </c>
      <c r="S52" s="17" t="s">
        <v>415</v>
      </c>
      <c r="T52" s="17" t="s">
        <v>416</v>
      </c>
      <c r="U52" s="17" t="s">
        <v>417</v>
      </c>
    </row>
    <row r="53" customFormat="false" ht="45.75" hidden="false" customHeight="true" outlineLevel="0" collapsed="false">
      <c r="C53" s="15" t="s">
        <v>16</v>
      </c>
      <c r="D53" s="15" t="s">
        <v>418</v>
      </c>
      <c r="E53" s="15" t="s">
        <v>419</v>
      </c>
      <c r="F53" s="15" t="s">
        <v>383</v>
      </c>
      <c r="G53" s="15" t="s">
        <v>420</v>
      </c>
      <c r="H53" s="15" t="s">
        <v>421</v>
      </c>
      <c r="I53" s="15" t="s">
        <v>422</v>
      </c>
      <c r="J53" s="15" t="s">
        <v>423</v>
      </c>
      <c r="K53" s="16" t="n">
        <v>800</v>
      </c>
      <c r="L53" s="16" t="n">
        <v>1500</v>
      </c>
      <c r="M53" s="16" t="n">
        <v>3000</v>
      </c>
      <c r="N53" s="16" t="n">
        <v>0</v>
      </c>
      <c r="O53" s="16" t="n">
        <v>0</v>
      </c>
      <c r="P53" s="16" t="n">
        <v>0</v>
      </c>
      <c r="Q53" s="15" t="s">
        <v>67</v>
      </c>
      <c r="R53" s="15" t="s">
        <v>68</v>
      </c>
      <c r="S53" s="15" t="s">
        <v>424</v>
      </c>
      <c r="T53" s="15" t="s">
        <v>425</v>
      </c>
      <c r="U53" s="15" t="s">
        <v>426</v>
      </c>
    </row>
    <row r="54" customFormat="false" ht="45.75" hidden="false" customHeight="true" outlineLevel="0" collapsed="false">
      <c r="C54" s="17" t="s">
        <v>16</v>
      </c>
      <c r="D54" s="17" t="s">
        <v>427</v>
      </c>
      <c r="E54" s="17" t="s">
        <v>428</v>
      </c>
      <c r="F54" s="17" t="s">
        <v>429</v>
      </c>
      <c r="G54" s="17" t="s">
        <v>430</v>
      </c>
      <c r="H54" s="17" t="s">
        <v>431</v>
      </c>
      <c r="I54" s="17" t="s">
        <v>432</v>
      </c>
      <c r="J54" s="17" t="s">
        <v>423</v>
      </c>
      <c r="K54" s="18" t="n">
        <v>900</v>
      </c>
      <c r="L54" s="18" t="n">
        <v>1500</v>
      </c>
      <c r="M54" s="18" t="n">
        <v>3000</v>
      </c>
      <c r="N54" s="18" t="n">
        <v>180</v>
      </c>
      <c r="O54" s="18" t="n">
        <v>300</v>
      </c>
      <c r="P54" s="18" t="n">
        <v>600</v>
      </c>
      <c r="Q54" s="17" t="s">
        <v>67</v>
      </c>
      <c r="R54" s="17" t="s">
        <v>68</v>
      </c>
      <c r="S54" s="17" t="s">
        <v>433</v>
      </c>
      <c r="T54" s="17" t="s">
        <v>434</v>
      </c>
      <c r="U54" s="17" t="s">
        <v>435</v>
      </c>
    </row>
    <row r="55" customFormat="false" ht="45.75" hidden="false" customHeight="true" outlineLevel="0" collapsed="false">
      <c r="C55" s="15" t="s">
        <v>16</v>
      </c>
      <c r="D55" s="15" t="s">
        <v>436</v>
      </c>
      <c r="E55" s="15" t="s">
        <v>437</v>
      </c>
      <c r="F55" s="15" t="s">
        <v>438</v>
      </c>
      <c r="G55" s="15" t="s">
        <v>439</v>
      </c>
      <c r="H55" s="15" t="s">
        <v>440</v>
      </c>
      <c r="I55" s="15" t="s">
        <v>321</v>
      </c>
      <c r="J55" s="15" t="s">
        <v>441</v>
      </c>
      <c r="K55" s="16" t="n">
        <v>250</v>
      </c>
      <c r="L55" s="16" t="n">
        <v>750</v>
      </c>
      <c r="M55" s="16" t="n">
        <v>2000</v>
      </c>
      <c r="N55" s="16" t="n">
        <v>800</v>
      </c>
      <c r="O55" s="16" t="n">
        <v>1800</v>
      </c>
      <c r="P55" s="16" t="n">
        <v>5000</v>
      </c>
      <c r="Q55" s="15" t="s">
        <v>67</v>
      </c>
      <c r="R55" s="15" t="s">
        <v>68</v>
      </c>
      <c r="S55" s="15" t="s">
        <v>442</v>
      </c>
      <c r="T55" s="15" t="s">
        <v>443</v>
      </c>
      <c r="U55" s="15" t="s">
        <v>444</v>
      </c>
    </row>
    <row r="56" customFormat="false" ht="45.75" hidden="false" customHeight="true" outlineLevel="0" collapsed="false">
      <c r="C56" s="17" t="s">
        <v>16</v>
      </c>
      <c r="D56" s="17" t="s">
        <v>445</v>
      </c>
      <c r="E56" s="17" t="s">
        <v>446</v>
      </c>
      <c r="F56" s="17" t="s">
        <v>447</v>
      </c>
      <c r="G56" s="17" t="s">
        <v>334</v>
      </c>
      <c r="H56" s="17" t="s">
        <v>448</v>
      </c>
      <c r="I56" s="17" t="s">
        <v>449</v>
      </c>
      <c r="J56" s="17" t="s">
        <v>124</v>
      </c>
      <c r="K56" s="18" t="n">
        <v>0</v>
      </c>
      <c r="L56" s="18" t="n">
        <v>1500</v>
      </c>
      <c r="M56" s="18" t="n">
        <v>5000</v>
      </c>
      <c r="N56" s="18" t="n">
        <v>5000</v>
      </c>
      <c r="O56" s="18" t="n">
        <v>12000</v>
      </c>
      <c r="P56" s="18" t="n">
        <v>30000</v>
      </c>
      <c r="Q56" s="17" t="s">
        <v>67</v>
      </c>
      <c r="R56" s="17" t="s">
        <v>88</v>
      </c>
      <c r="S56" s="17" t="s">
        <v>125</v>
      </c>
      <c r="T56" s="17" t="s">
        <v>126</v>
      </c>
      <c r="U56" s="17" t="s">
        <v>450</v>
      </c>
    </row>
    <row r="57" customFormat="false" ht="45.75" hidden="false" customHeight="true" outlineLevel="0" collapsed="false">
      <c r="C57" s="15" t="s">
        <v>16</v>
      </c>
      <c r="D57" s="15" t="s">
        <v>451</v>
      </c>
      <c r="E57" s="15" t="s">
        <v>452</v>
      </c>
      <c r="F57" s="15" t="s">
        <v>453</v>
      </c>
      <c r="G57" s="15" t="s">
        <v>454</v>
      </c>
      <c r="H57" s="15" t="s">
        <v>455</v>
      </c>
      <c r="I57" s="15" t="s">
        <v>217</v>
      </c>
      <c r="J57" s="15" t="s">
        <v>456</v>
      </c>
      <c r="K57" s="16" t="n">
        <v>2000</v>
      </c>
      <c r="L57" s="16" t="n">
        <v>4000</v>
      </c>
      <c r="M57" s="16" t="n">
        <v>8000</v>
      </c>
      <c r="N57" s="16" t="n">
        <v>400</v>
      </c>
      <c r="O57" s="16" t="n">
        <v>800</v>
      </c>
      <c r="P57" s="16" t="n">
        <v>1600</v>
      </c>
      <c r="Q57" s="15" t="s">
        <v>67</v>
      </c>
      <c r="R57" s="15" t="s">
        <v>88</v>
      </c>
      <c r="S57" s="15" t="s">
        <v>457</v>
      </c>
      <c r="T57" s="15" t="s">
        <v>458</v>
      </c>
      <c r="U57" s="15" t="s">
        <v>459</v>
      </c>
    </row>
    <row r="58" customFormat="false" ht="45.75" hidden="false" customHeight="true" outlineLevel="0" collapsed="false">
      <c r="C58" s="17" t="s">
        <v>16</v>
      </c>
      <c r="D58" s="17" t="s">
        <v>460</v>
      </c>
      <c r="E58" s="17" t="s">
        <v>461</v>
      </c>
      <c r="F58" s="17" t="s">
        <v>462</v>
      </c>
      <c r="G58" s="17" t="s">
        <v>463</v>
      </c>
      <c r="H58" s="17" t="s">
        <v>464</v>
      </c>
      <c r="I58" s="17" t="s">
        <v>217</v>
      </c>
      <c r="J58" s="17" t="s">
        <v>456</v>
      </c>
      <c r="K58" s="18" t="n">
        <v>250</v>
      </c>
      <c r="L58" s="18" t="n">
        <v>500</v>
      </c>
      <c r="M58" s="18" t="n">
        <v>1200</v>
      </c>
      <c r="N58" s="18" t="n">
        <v>300</v>
      </c>
      <c r="O58" s="18" t="n">
        <v>700</v>
      </c>
      <c r="P58" s="18" t="n">
        <v>1500</v>
      </c>
      <c r="Q58" s="17" t="s">
        <v>67</v>
      </c>
      <c r="R58" s="17" t="s">
        <v>68</v>
      </c>
      <c r="S58" s="17" t="s">
        <v>457</v>
      </c>
      <c r="T58" s="17" t="s">
        <v>458</v>
      </c>
      <c r="U58" s="17" t="s">
        <v>465</v>
      </c>
    </row>
    <row r="59" customFormat="false" ht="45.75" hidden="false" customHeight="true" outlineLevel="0" collapsed="false">
      <c r="C59" s="15" t="s">
        <v>16</v>
      </c>
      <c r="D59" s="15" t="s">
        <v>466</v>
      </c>
      <c r="E59" s="15" t="s">
        <v>467</v>
      </c>
      <c r="F59" s="15" t="s">
        <v>468</v>
      </c>
      <c r="G59" s="15" t="s">
        <v>139</v>
      </c>
      <c r="H59" s="15" t="s">
        <v>469</v>
      </c>
      <c r="I59" s="15" t="s">
        <v>470</v>
      </c>
      <c r="J59" s="15" t="s">
        <v>456</v>
      </c>
      <c r="K59" s="16" t="n">
        <v>1000</v>
      </c>
      <c r="L59" s="16" t="n">
        <v>3000</v>
      </c>
      <c r="M59" s="16" t="n">
        <v>10000</v>
      </c>
      <c r="N59" s="16" t="n">
        <v>500</v>
      </c>
      <c r="O59" s="16" t="n">
        <v>1200</v>
      </c>
      <c r="P59" s="16" t="n">
        <v>3000</v>
      </c>
      <c r="Q59" s="15" t="s">
        <v>108</v>
      </c>
      <c r="R59" s="15" t="s">
        <v>68</v>
      </c>
      <c r="S59" s="15" t="s">
        <v>471</v>
      </c>
      <c r="T59" s="15" t="s">
        <v>472</v>
      </c>
      <c r="U59" s="15" t="s">
        <v>473</v>
      </c>
    </row>
    <row r="60" customFormat="false" ht="45.75" hidden="false" customHeight="true" outlineLevel="0" collapsed="false">
      <c r="C60" s="17" t="s">
        <v>16</v>
      </c>
      <c r="D60" s="17" t="s">
        <v>474</v>
      </c>
      <c r="E60" s="17" t="s">
        <v>475</v>
      </c>
      <c r="F60" s="17" t="s">
        <v>476</v>
      </c>
      <c r="G60" s="17" t="s">
        <v>139</v>
      </c>
      <c r="H60" s="17" t="s">
        <v>477</v>
      </c>
      <c r="I60" s="17" t="s">
        <v>478</v>
      </c>
      <c r="J60" s="17" t="s">
        <v>456</v>
      </c>
      <c r="K60" s="18" t="n">
        <v>500</v>
      </c>
      <c r="L60" s="18" t="n">
        <v>1000</v>
      </c>
      <c r="M60" s="18" t="n">
        <v>2500</v>
      </c>
      <c r="N60" s="18" t="n">
        <v>500</v>
      </c>
      <c r="O60" s="18" t="n">
        <v>1200</v>
      </c>
      <c r="P60" s="18" t="n">
        <v>3000</v>
      </c>
      <c r="Q60" s="17" t="s">
        <v>108</v>
      </c>
      <c r="R60" s="17" t="s">
        <v>88</v>
      </c>
      <c r="S60" s="17" t="s">
        <v>125</v>
      </c>
      <c r="T60" s="17" t="s">
        <v>126</v>
      </c>
      <c r="U60" s="17" t="s">
        <v>479</v>
      </c>
    </row>
    <row r="61" customFormat="false" ht="45.75" hidden="false" customHeight="true" outlineLevel="0" collapsed="false">
      <c r="C61" s="15" t="s">
        <v>16</v>
      </c>
      <c r="D61" s="15" t="s">
        <v>480</v>
      </c>
      <c r="E61" s="15" t="s">
        <v>481</v>
      </c>
      <c r="F61" s="15" t="s">
        <v>482</v>
      </c>
      <c r="G61" s="15" t="s">
        <v>483</v>
      </c>
      <c r="H61" s="15" t="s">
        <v>484</v>
      </c>
      <c r="I61" s="15" t="s">
        <v>485</v>
      </c>
      <c r="J61" s="15" t="s">
        <v>486</v>
      </c>
      <c r="K61" s="16" t="n">
        <v>500</v>
      </c>
      <c r="L61" s="16" t="n">
        <v>1200</v>
      </c>
      <c r="M61" s="16" t="n">
        <v>3000</v>
      </c>
      <c r="N61" s="16" t="n">
        <v>400</v>
      </c>
      <c r="O61" s="16" t="n">
        <v>1000</v>
      </c>
      <c r="P61" s="16" t="n">
        <v>2500</v>
      </c>
      <c r="Q61" s="15" t="s">
        <v>108</v>
      </c>
      <c r="R61" s="15" t="s">
        <v>68</v>
      </c>
      <c r="S61" s="15" t="s">
        <v>487</v>
      </c>
      <c r="T61" s="15" t="s">
        <v>488</v>
      </c>
      <c r="U61" s="15" t="s">
        <v>489</v>
      </c>
    </row>
    <row r="62" customFormat="false" ht="45.75" hidden="false" customHeight="true" outlineLevel="0" collapsed="false">
      <c r="C62" s="17" t="s">
        <v>16</v>
      </c>
      <c r="D62" s="17" t="s">
        <v>490</v>
      </c>
      <c r="E62" s="17" t="s">
        <v>491</v>
      </c>
      <c r="F62" s="17" t="s">
        <v>492</v>
      </c>
      <c r="G62" s="17" t="s">
        <v>493</v>
      </c>
      <c r="H62" s="17" t="s">
        <v>494</v>
      </c>
      <c r="I62" s="17" t="s">
        <v>65</v>
      </c>
      <c r="J62" s="17" t="s">
        <v>495</v>
      </c>
      <c r="K62" s="18" t="n">
        <v>1000</v>
      </c>
      <c r="L62" s="18" t="n">
        <v>5000</v>
      </c>
      <c r="M62" s="18" t="n">
        <v>15000</v>
      </c>
      <c r="N62" s="18" t="n">
        <v>5000</v>
      </c>
      <c r="O62" s="18" t="n">
        <v>12000</v>
      </c>
      <c r="P62" s="18" t="n">
        <v>30000</v>
      </c>
      <c r="Q62" s="17" t="s">
        <v>108</v>
      </c>
      <c r="R62" s="17" t="s">
        <v>68</v>
      </c>
      <c r="S62" s="17" t="s">
        <v>496</v>
      </c>
      <c r="T62" s="17" t="s">
        <v>497</v>
      </c>
      <c r="U62" s="17" t="s">
        <v>498</v>
      </c>
    </row>
    <row r="63" customFormat="false" ht="45.75" hidden="false" customHeight="true" outlineLevel="0" collapsed="false">
      <c r="C63" s="15" t="s">
        <v>15</v>
      </c>
      <c r="D63" s="15" t="s">
        <v>499</v>
      </c>
      <c r="E63" s="15" t="s">
        <v>500</v>
      </c>
      <c r="F63" s="15" t="s">
        <v>501</v>
      </c>
      <c r="G63" s="15" t="s">
        <v>502</v>
      </c>
      <c r="H63" s="15" t="s">
        <v>503</v>
      </c>
      <c r="I63" s="15" t="s">
        <v>65</v>
      </c>
      <c r="J63" s="15" t="s">
        <v>504</v>
      </c>
      <c r="K63" s="16" t="n">
        <v>1000</v>
      </c>
      <c r="L63" s="16" t="n">
        <v>2500</v>
      </c>
      <c r="M63" s="16" t="n">
        <v>6000</v>
      </c>
      <c r="N63" s="16" t="n">
        <v>500</v>
      </c>
      <c r="O63" s="16" t="n">
        <v>1200</v>
      </c>
      <c r="P63" s="16" t="n">
        <v>3000</v>
      </c>
      <c r="Q63" s="15" t="s">
        <v>67</v>
      </c>
      <c r="R63" s="15" t="s">
        <v>68</v>
      </c>
      <c r="S63" s="15" t="s">
        <v>505</v>
      </c>
      <c r="T63" s="15" t="s">
        <v>506</v>
      </c>
      <c r="U63" s="15" t="s">
        <v>507</v>
      </c>
    </row>
    <row r="64" customFormat="false" ht="45.75" hidden="false" customHeight="true" outlineLevel="0" collapsed="false">
      <c r="C64" s="17" t="s">
        <v>15</v>
      </c>
      <c r="D64" s="17" t="s">
        <v>508</v>
      </c>
      <c r="E64" s="17" t="s">
        <v>310</v>
      </c>
      <c r="F64" s="17" t="s">
        <v>509</v>
      </c>
      <c r="G64" s="17" t="s">
        <v>510</v>
      </c>
      <c r="H64" s="17" t="s">
        <v>511</v>
      </c>
      <c r="I64" s="17" t="s">
        <v>65</v>
      </c>
      <c r="J64" s="17" t="s">
        <v>504</v>
      </c>
      <c r="K64" s="18" t="n">
        <v>1500</v>
      </c>
      <c r="L64" s="18" t="n">
        <v>4000</v>
      </c>
      <c r="M64" s="18" t="n">
        <v>10000</v>
      </c>
      <c r="N64" s="18" t="n">
        <v>750</v>
      </c>
      <c r="O64" s="18" t="n">
        <v>2000</v>
      </c>
      <c r="P64" s="18" t="n">
        <v>5000</v>
      </c>
      <c r="Q64" s="17" t="s">
        <v>67</v>
      </c>
      <c r="R64" s="17" t="s">
        <v>68</v>
      </c>
      <c r="S64" s="17" t="s">
        <v>512</v>
      </c>
      <c r="T64" s="17" t="s">
        <v>513</v>
      </c>
      <c r="U64" s="17" t="s">
        <v>514</v>
      </c>
    </row>
    <row r="65" customFormat="false" ht="45.75" hidden="false" customHeight="true" outlineLevel="0" collapsed="false">
      <c r="C65" s="15" t="s">
        <v>15</v>
      </c>
      <c r="D65" s="15" t="s">
        <v>515</v>
      </c>
      <c r="E65" s="15" t="s">
        <v>516</v>
      </c>
      <c r="F65" s="15" t="s">
        <v>517</v>
      </c>
      <c r="G65" s="15" t="s">
        <v>518</v>
      </c>
      <c r="H65" s="15" t="s">
        <v>519</v>
      </c>
      <c r="I65" s="15" t="s">
        <v>65</v>
      </c>
      <c r="J65" s="15" t="s">
        <v>520</v>
      </c>
      <c r="K65" s="16" t="n">
        <v>1000</v>
      </c>
      <c r="L65" s="16" t="n">
        <v>2500</v>
      </c>
      <c r="M65" s="16" t="n">
        <v>6000</v>
      </c>
      <c r="N65" s="16" t="n">
        <v>500</v>
      </c>
      <c r="O65" s="16" t="n">
        <v>1200</v>
      </c>
      <c r="P65" s="16" t="n">
        <v>3000</v>
      </c>
      <c r="Q65" s="15" t="s">
        <v>67</v>
      </c>
      <c r="R65" s="15" t="s">
        <v>68</v>
      </c>
      <c r="S65" s="15" t="s">
        <v>521</v>
      </c>
      <c r="T65" s="15" t="s">
        <v>522</v>
      </c>
      <c r="U65" s="15" t="s">
        <v>523</v>
      </c>
    </row>
    <row r="66" customFormat="false" ht="45.75" hidden="false" customHeight="true" outlineLevel="0" collapsed="false">
      <c r="C66" s="17" t="s">
        <v>15</v>
      </c>
      <c r="D66" s="17" t="s">
        <v>524</v>
      </c>
      <c r="E66" s="17" t="s">
        <v>525</v>
      </c>
      <c r="F66" s="17" t="s">
        <v>526</v>
      </c>
      <c r="G66" s="17" t="s">
        <v>527</v>
      </c>
      <c r="H66" s="17" t="s">
        <v>528</v>
      </c>
      <c r="I66" s="17" t="s">
        <v>65</v>
      </c>
      <c r="J66" s="17" t="s">
        <v>504</v>
      </c>
      <c r="K66" s="18" t="n">
        <v>500</v>
      </c>
      <c r="L66" s="18" t="n">
        <v>1500</v>
      </c>
      <c r="M66" s="18" t="n">
        <v>4000</v>
      </c>
      <c r="N66" s="18" t="n">
        <v>200</v>
      </c>
      <c r="O66" s="18" t="n">
        <v>600</v>
      </c>
      <c r="P66" s="18" t="n">
        <v>1500</v>
      </c>
      <c r="Q66" s="17" t="s">
        <v>67</v>
      </c>
      <c r="R66" s="17" t="s">
        <v>68</v>
      </c>
      <c r="S66" s="17" t="s">
        <v>529</v>
      </c>
      <c r="T66" s="17" t="s">
        <v>530</v>
      </c>
      <c r="U66" s="17" t="s">
        <v>531</v>
      </c>
    </row>
    <row r="67" customFormat="false" ht="45.75" hidden="false" customHeight="true" outlineLevel="0" collapsed="false">
      <c r="C67" s="15" t="s">
        <v>15</v>
      </c>
      <c r="D67" s="15" t="s">
        <v>532</v>
      </c>
      <c r="E67" s="15" t="s">
        <v>533</v>
      </c>
      <c r="F67" s="15" t="s">
        <v>534</v>
      </c>
      <c r="G67" s="15" t="s">
        <v>535</v>
      </c>
      <c r="H67" s="15" t="s">
        <v>536</v>
      </c>
      <c r="I67" s="15" t="s">
        <v>537</v>
      </c>
      <c r="J67" s="15" t="s">
        <v>504</v>
      </c>
      <c r="K67" s="16" t="n">
        <v>100</v>
      </c>
      <c r="L67" s="16" t="n">
        <v>400</v>
      </c>
      <c r="M67" s="16" t="n">
        <v>1000</v>
      </c>
      <c r="N67" s="16" t="n">
        <v>100</v>
      </c>
      <c r="O67" s="16" t="n">
        <v>300</v>
      </c>
      <c r="P67" s="16" t="n">
        <v>800</v>
      </c>
      <c r="Q67" s="15" t="s">
        <v>67</v>
      </c>
      <c r="R67" s="15" t="s">
        <v>68</v>
      </c>
      <c r="S67" s="15" t="s">
        <v>538</v>
      </c>
      <c r="T67" s="15" t="s">
        <v>539</v>
      </c>
      <c r="U67" s="15" t="s">
        <v>540</v>
      </c>
    </row>
    <row r="68" customFormat="false" ht="45.75" hidden="false" customHeight="true" outlineLevel="0" collapsed="false">
      <c r="C68" s="17" t="s">
        <v>15</v>
      </c>
      <c r="D68" s="17" t="s">
        <v>541</v>
      </c>
      <c r="E68" s="17" t="s">
        <v>542</v>
      </c>
      <c r="F68" s="17" t="s">
        <v>543</v>
      </c>
      <c r="G68" s="17" t="s">
        <v>544</v>
      </c>
      <c r="H68" s="17" t="s">
        <v>545</v>
      </c>
      <c r="I68" s="17" t="s">
        <v>65</v>
      </c>
      <c r="J68" s="17" t="s">
        <v>546</v>
      </c>
      <c r="K68" s="18" t="n">
        <v>2000</v>
      </c>
      <c r="L68" s="18" t="n">
        <v>6000</v>
      </c>
      <c r="M68" s="18" t="n">
        <v>20000</v>
      </c>
      <c r="N68" s="18" t="n">
        <v>0</v>
      </c>
      <c r="O68" s="18" t="n">
        <v>1000</v>
      </c>
      <c r="P68" s="18" t="n">
        <v>5000</v>
      </c>
      <c r="Q68" s="17" t="s">
        <v>67</v>
      </c>
      <c r="R68" s="17" t="s">
        <v>68</v>
      </c>
      <c r="S68" s="17" t="s">
        <v>547</v>
      </c>
      <c r="T68" s="17" t="s">
        <v>548</v>
      </c>
      <c r="U68" s="17" t="s">
        <v>549</v>
      </c>
    </row>
    <row r="69" customFormat="false" ht="45.75" hidden="false" customHeight="true" outlineLevel="0" collapsed="false">
      <c r="C69" s="15" t="s">
        <v>15</v>
      </c>
      <c r="D69" s="15" t="s">
        <v>550</v>
      </c>
      <c r="E69" s="15" t="s">
        <v>551</v>
      </c>
      <c r="F69" s="15" t="s">
        <v>552</v>
      </c>
      <c r="G69" s="15" t="s">
        <v>553</v>
      </c>
      <c r="H69" s="15" t="s">
        <v>554</v>
      </c>
      <c r="I69" s="15" t="s">
        <v>555</v>
      </c>
      <c r="J69" s="15" t="s">
        <v>124</v>
      </c>
      <c r="K69" s="16" t="n">
        <v>5000</v>
      </c>
      <c r="L69" s="16" t="n">
        <v>20000</v>
      </c>
      <c r="M69" s="16" t="n">
        <v>75000</v>
      </c>
      <c r="N69" s="16" t="n">
        <v>500</v>
      </c>
      <c r="O69" s="16" t="n">
        <v>1000</v>
      </c>
      <c r="P69" s="16" t="n">
        <v>3000</v>
      </c>
      <c r="Q69" s="15" t="s">
        <v>108</v>
      </c>
      <c r="R69" s="15" t="s">
        <v>88</v>
      </c>
      <c r="S69" s="15" t="s">
        <v>125</v>
      </c>
      <c r="T69" s="15" t="s">
        <v>126</v>
      </c>
      <c r="U69" s="15" t="s">
        <v>556</v>
      </c>
    </row>
    <row r="70" customFormat="false" ht="45.75" hidden="false" customHeight="true" outlineLevel="0" collapsed="false">
      <c r="C70" s="17" t="s">
        <v>15</v>
      </c>
      <c r="D70" s="17" t="s">
        <v>557</v>
      </c>
      <c r="E70" s="17" t="s">
        <v>558</v>
      </c>
      <c r="F70" s="17" t="s">
        <v>559</v>
      </c>
      <c r="G70" s="17" t="s">
        <v>560</v>
      </c>
      <c r="H70" s="17" t="s">
        <v>561</v>
      </c>
      <c r="I70" s="17" t="s">
        <v>562</v>
      </c>
      <c r="J70" s="17" t="s">
        <v>563</v>
      </c>
      <c r="K70" s="18" t="n">
        <v>250</v>
      </c>
      <c r="L70" s="18" t="n">
        <v>750</v>
      </c>
      <c r="M70" s="18" t="n">
        <v>2000</v>
      </c>
      <c r="N70" s="18" t="n">
        <v>500</v>
      </c>
      <c r="O70" s="18" t="n">
        <v>1200</v>
      </c>
      <c r="P70" s="18" t="n">
        <v>3000</v>
      </c>
      <c r="Q70" s="17" t="s">
        <v>67</v>
      </c>
      <c r="R70" s="17" t="s">
        <v>68</v>
      </c>
      <c r="S70" s="17" t="s">
        <v>133</v>
      </c>
      <c r="T70" s="17" t="s">
        <v>134</v>
      </c>
      <c r="U70" s="17" t="s">
        <v>564</v>
      </c>
    </row>
    <row r="71" customFormat="false" ht="45.75" hidden="false" customHeight="true" outlineLevel="0" collapsed="false">
      <c r="C71" s="15" t="s">
        <v>15</v>
      </c>
      <c r="D71" s="15" t="s">
        <v>565</v>
      </c>
      <c r="E71" s="15" t="s">
        <v>310</v>
      </c>
      <c r="F71" s="15" t="s">
        <v>258</v>
      </c>
      <c r="G71" s="15" t="s">
        <v>566</v>
      </c>
      <c r="H71" s="15" t="s">
        <v>567</v>
      </c>
      <c r="I71" s="15" t="s">
        <v>65</v>
      </c>
      <c r="J71" s="15" t="s">
        <v>107</v>
      </c>
      <c r="K71" s="16" t="n">
        <v>50</v>
      </c>
      <c r="L71" s="16" t="n">
        <v>150</v>
      </c>
      <c r="M71" s="16" t="n">
        <v>500</v>
      </c>
      <c r="N71" s="16" t="n">
        <v>0</v>
      </c>
      <c r="O71" s="16" t="n">
        <v>50</v>
      </c>
      <c r="P71" s="16" t="n">
        <v>200</v>
      </c>
      <c r="Q71" s="15" t="s">
        <v>67</v>
      </c>
      <c r="R71" s="15" t="s">
        <v>68</v>
      </c>
      <c r="S71" s="15" t="s">
        <v>568</v>
      </c>
      <c r="T71" s="15" t="s">
        <v>569</v>
      </c>
      <c r="U71" s="15" t="s">
        <v>570</v>
      </c>
    </row>
    <row r="72" customFormat="false" ht="45.75" hidden="false" customHeight="true" outlineLevel="0" collapsed="false">
      <c r="C72" s="17" t="s">
        <v>15</v>
      </c>
      <c r="D72" s="17" t="s">
        <v>571</v>
      </c>
      <c r="E72" s="17" t="s">
        <v>572</v>
      </c>
      <c r="F72" s="17" t="s">
        <v>573</v>
      </c>
      <c r="G72" s="17" t="s">
        <v>574</v>
      </c>
      <c r="H72" s="17" t="s">
        <v>575</v>
      </c>
      <c r="I72" s="17" t="s">
        <v>576</v>
      </c>
      <c r="J72" s="17" t="s">
        <v>577</v>
      </c>
      <c r="K72" s="18" t="n">
        <v>0</v>
      </c>
      <c r="L72" s="18" t="n">
        <v>500</v>
      </c>
      <c r="M72" s="18" t="n">
        <v>2500</v>
      </c>
      <c r="N72" s="18" t="n">
        <v>0</v>
      </c>
      <c r="O72" s="18" t="n">
        <v>0</v>
      </c>
      <c r="P72" s="18" t="n">
        <v>0</v>
      </c>
      <c r="Q72" s="17" t="s">
        <v>67</v>
      </c>
      <c r="R72" s="17" t="s">
        <v>68</v>
      </c>
      <c r="S72" s="17" t="s">
        <v>578</v>
      </c>
      <c r="T72" s="17" t="s">
        <v>579</v>
      </c>
      <c r="U72" s="17" t="s">
        <v>580</v>
      </c>
    </row>
    <row r="73" customFormat="false" ht="45.75" hidden="false" customHeight="true" outlineLevel="0" collapsed="false">
      <c r="C73" s="15" t="s">
        <v>15</v>
      </c>
      <c r="D73" s="15" t="s">
        <v>581</v>
      </c>
      <c r="E73" s="15" t="s">
        <v>582</v>
      </c>
      <c r="F73" s="15" t="s">
        <v>583</v>
      </c>
      <c r="G73" s="15" t="s">
        <v>584</v>
      </c>
      <c r="H73" s="15" t="s">
        <v>585</v>
      </c>
      <c r="I73" s="15" t="s">
        <v>586</v>
      </c>
      <c r="J73" s="15" t="s">
        <v>587</v>
      </c>
      <c r="K73" s="16" t="n">
        <v>1650</v>
      </c>
      <c r="L73" s="16" t="n">
        <v>1650</v>
      </c>
      <c r="M73" s="16" t="n">
        <v>1650</v>
      </c>
      <c r="N73" s="16" t="n">
        <v>772</v>
      </c>
      <c r="O73" s="16" t="n">
        <v>1161</v>
      </c>
      <c r="P73" s="16" t="n">
        <v>1747</v>
      </c>
      <c r="Q73" s="15" t="s">
        <v>108</v>
      </c>
      <c r="R73" s="15" t="s">
        <v>68</v>
      </c>
      <c r="S73" s="15" t="s">
        <v>578</v>
      </c>
      <c r="T73" s="15" t="s">
        <v>579</v>
      </c>
      <c r="U73" s="15" t="s">
        <v>588</v>
      </c>
    </row>
    <row r="74" customFormat="false" ht="45.75" hidden="false" customHeight="true" outlineLevel="0" collapsed="false">
      <c r="C74" s="17" t="s">
        <v>15</v>
      </c>
      <c r="D74" s="17" t="s">
        <v>589</v>
      </c>
      <c r="E74" s="17" t="s">
        <v>590</v>
      </c>
      <c r="F74" s="17" t="s">
        <v>583</v>
      </c>
      <c r="G74" s="17" t="s">
        <v>584</v>
      </c>
      <c r="H74" s="17" t="s">
        <v>585</v>
      </c>
      <c r="I74" s="17" t="s">
        <v>586</v>
      </c>
      <c r="J74" s="17" t="s">
        <v>591</v>
      </c>
      <c r="K74" s="18" t="n">
        <v>3363</v>
      </c>
      <c r="L74" s="18" t="n">
        <v>3363</v>
      </c>
      <c r="M74" s="18" t="n">
        <v>3363</v>
      </c>
      <c r="N74" s="18" t="n">
        <v>1446</v>
      </c>
      <c r="O74" s="18" t="n">
        <v>1610</v>
      </c>
      <c r="P74" s="18" t="n">
        <v>2333</v>
      </c>
      <c r="Q74" s="17" t="s">
        <v>108</v>
      </c>
      <c r="R74" s="17" t="s">
        <v>68</v>
      </c>
      <c r="S74" s="17" t="s">
        <v>578</v>
      </c>
      <c r="T74" s="17" t="s">
        <v>579</v>
      </c>
      <c r="U74" s="17" t="s">
        <v>592</v>
      </c>
    </row>
    <row r="75" customFormat="false" ht="45.75" hidden="false" customHeight="true" outlineLevel="0" collapsed="false">
      <c r="C75" s="15" t="s">
        <v>15</v>
      </c>
      <c r="D75" s="15" t="s">
        <v>593</v>
      </c>
      <c r="E75" s="15" t="s">
        <v>594</v>
      </c>
      <c r="F75" s="15" t="s">
        <v>383</v>
      </c>
      <c r="G75" s="15" t="s">
        <v>595</v>
      </c>
      <c r="H75" s="15" t="s">
        <v>596</v>
      </c>
      <c r="I75" s="15" t="s">
        <v>65</v>
      </c>
      <c r="J75" s="15" t="s">
        <v>597</v>
      </c>
      <c r="K75" s="16" t="n">
        <v>0</v>
      </c>
      <c r="L75" s="16" t="n">
        <v>174</v>
      </c>
      <c r="M75" s="16" t="n">
        <v>300</v>
      </c>
      <c r="N75" s="16" t="n">
        <v>0</v>
      </c>
      <c r="O75" s="16" t="n">
        <v>0</v>
      </c>
      <c r="P75" s="16" t="n">
        <v>0</v>
      </c>
      <c r="Q75" s="15" t="s">
        <v>153</v>
      </c>
      <c r="R75" s="15" t="s">
        <v>68</v>
      </c>
      <c r="S75" s="15" t="s">
        <v>133</v>
      </c>
      <c r="T75" s="15" t="s">
        <v>134</v>
      </c>
      <c r="U75" s="15" t="s">
        <v>598</v>
      </c>
    </row>
  </sheetData>
  <autoFilter ref="C8:U75"/>
  <mergeCells count="1">
    <mergeCell ref="C3:U3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&amp;C&amp;9 Obligation Register | Page 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5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38"/>
    <col collapsed="false" customWidth="true" hidden="false" outlineLevel="0" max="4" min="4" style="0" width="10"/>
    <col collapsed="false" customWidth="true" hidden="false" outlineLevel="0" max="7" min="5" style="0" width="38"/>
  </cols>
  <sheetData>
    <row r="3" customFormat="false" ht="19.7" hidden="false" customHeight="false" outlineLevel="0" collapsed="false">
      <c r="C3" s="1" t="s">
        <v>599</v>
      </c>
      <c r="D3" s="1"/>
      <c r="E3" s="1"/>
      <c r="F3" s="1"/>
      <c r="G3" s="1"/>
      <c r="H3" s="1"/>
      <c r="I3" s="1"/>
      <c r="J3" s="1"/>
    </row>
    <row r="5" customFormat="false" ht="15" hidden="false" customHeight="false" outlineLevel="0" collapsed="false">
      <c r="C5" s="2" t="s">
        <v>600</v>
      </c>
    </row>
    <row r="6" customFormat="false" ht="15" hidden="false" customHeight="false" outlineLevel="0" collapsed="false">
      <c r="C6" s="3" t="s">
        <v>601</v>
      </c>
    </row>
    <row r="8" customFormat="false" ht="16.4" hidden="false" customHeight="false" outlineLevel="0" collapsed="false">
      <c r="C8" s="5" t="s">
        <v>602</v>
      </c>
      <c r="D8" s="5" t="s">
        <v>603</v>
      </c>
      <c r="E8" s="5" t="s">
        <v>604</v>
      </c>
      <c r="F8" s="5" t="s">
        <v>605</v>
      </c>
    </row>
    <row r="9" customFormat="false" ht="31.3" hidden="false" customHeight="false" outlineLevel="0" collapsed="false">
      <c r="C9" s="15" t="s">
        <v>606</v>
      </c>
      <c r="D9" s="15" t="s">
        <v>607</v>
      </c>
      <c r="E9" s="19" t="n">
        <v>0.3502231745</v>
      </c>
      <c r="F9" s="15" t="s">
        <v>415</v>
      </c>
    </row>
    <row r="10" customFormat="false" ht="31.3" hidden="false" customHeight="false" outlineLevel="0" collapsed="false">
      <c r="C10" s="15" t="s">
        <v>608</v>
      </c>
      <c r="D10" s="15" t="s">
        <v>607</v>
      </c>
      <c r="E10" s="19" t="n">
        <v>0.2875542342</v>
      </c>
      <c r="F10" s="15" t="s">
        <v>415</v>
      </c>
    </row>
    <row r="11" customFormat="false" ht="31.3" hidden="false" customHeight="false" outlineLevel="0" collapsed="false">
      <c r="C11" s="15" t="s">
        <v>609</v>
      </c>
      <c r="D11" s="15" t="s">
        <v>607</v>
      </c>
      <c r="E11" s="19" t="n">
        <v>0.280828097</v>
      </c>
      <c r="F11" s="15" t="s">
        <v>415</v>
      </c>
    </row>
    <row r="12" customFormat="false" ht="31.3" hidden="false" customHeight="false" outlineLevel="0" collapsed="false">
      <c r="C12" s="15" t="s">
        <v>610</v>
      </c>
      <c r="D12" s="15" t="s">
        <v>607</v>
      </c>
      <c r="E12" s="19" t="n">
        <v>0.2499885242</v>
      </c>
      <c r="F12" s="15" t="s">
        <v>415</v>
      </c>
    </row>
    <row r="13" customFormat="false" ht="31.3" hidden="false" customHeight="false" outlineLevel="0" collapsed="false">
      <c r="C13" s="15" t="s">
        <v>611</v>
      </c>
      <c r="D13" s="15" t="s">
        <v>607</v>
      </c>
      <c r="E13" s="19" t="n">
        <v>0.0747759083</v>
      </c>
      <c r="F13" s="15" t="s">
        <v>415</v>
      </c>
    </row>
    <row r="14" customFormat="false" ht="31.3" hidden="false" customHeight="false" outlineLevel="0" collapsed="false">
      <c r="C14" s="15" t="s">
        <v>612</v>
      </c>
      <c r="D14" s="15" t="s">
        <v>607</v>
      </c>
      <c r="E14" s="19" t="n">
        <v>0.047718098</v>
      </c>
      <c r="F14" s="15" t="s">
        <v>415</v>
      </c>
    </row>
    <row r="15" customFormat="false" ht="31.3" hidden="false" customHeight="false" outlineLevel="0" collapsed="false">
      <c r="C15" s="15" t="s">
        <v>613</v>
      </c>
      <c r="D15" s="15" t="s">
        <v>607</v>
      </c>
      <c r="E15" s="19" t="n">
        <v>0.0454915842</v>
      </c>
      <c r="F15" s="15" t="s">
        <v>415</v>
      </c>
    </row>
    <row r="16" customFormat="false" ht="31.3" hidden="false" customHeight="false" outlineLevel="0" collapsed="false">
      <c r="C16" s="15" t="s">
        <v>614</v>
      </c>
      <c r="D16" s="15" t="s">
        <v>615</v>
      </c>
      <c r="E16" s="19" t="n">
        <v>2.5503</v>
      </c>
      <c r="F16" s="15" t="s">
        <v>162</v>
      </c>
    </row>
    <row r="17" customFormat="false" ht="31.3" hidden="false" customHeight="false" outlineLevel="0" collapsed="false">
      <c r="C17" s="15" t="s">
        <v>616</v>
      </c>
      <c r="D17" s="15" t="s">
        <v>615</v>
      </c>
      <c r="E17" s="19" t="n">
        <v>1.6255</v>
      </c>
      <c r="F17" s="15" t="s">
        <v>162</v>
      </c>
    </row>
    <row r="18" customFormat="false" ht="31.3" hidden="false" customHeight="false" outlineLevel="0" collapsed="false">
      <c r="C18" s="15" t="s">
        <v>617</v>
      </c>
      <c r="D18" s="15" t="s">
        <v>618</v>
      </c>
      <c r="E18" s="20" t="n">
        <v>0.95</v>
      </c>
      <c r="F18" s="15" t="s">
        <v>162</v>
      </c>
    </row>
    <row r="19" customFormat="false" ht="31.3" hidden="false" customHeight="false" outlineLevel="0" collapsed="false">
      <c r="C19" s="15" t="s">
        <v>619</v>
      </c>
      <c r="D19" s="15" t="s">
        <v>620</v>
      </c>
      <c r="E19" s="19" t="n">
        <v>19.32</v>
      </c>
      <c r="F19" s="15" t="s">
        <v>162</v>
      </c>
    </row>
    <row r="20" customFormat="false" ht="31.3" hidden="false" customHeight="false" outlineLevel="0" collapsed="false">
      <c r="C20" s="15" t="s">
        <v>621</v>
      </c>
      <c r="D20" s="15" t="s">
        <v>620</v>
      </c>
      <c r="E20" s="19" t="n">
        <v>31.12</v>
      </c>
      <c r="F20" s="15" t="s">
        <v>162</v>
      </c>
    </row>
    <row r="21" customFormat="false" ht="31.3" hidden="false" customHeight="false" outlineLevel="0" collapsed="false">
      <c r="C21" s="15" t="s">
        <v>622</v>
      </c>
      <c r="D21" s="15" t="s">
        <v>620</v>
      </c>
      <c r="E21" s="19" t="n">
        <v>19.67</v>
      </c>
      <c r="F21" s="15" t="s">
        <v>162</v>
      </c>
    </row>
    <row r="22" customFormat="false" ht="31.3" hidden="false" customHeight="false" outlineLevel="0" collapsed="false">
      <c r="C22" s="15" t="s">
        <v>623</v>
      </c>
      <c r="D22" s="15" t="s">
        <v>620</v>
      </c>
      <c r="E22" s="19" t="n">
        <v>19.68</v>
      </c>
      <c r="F22" s="15" t="s">
        <v>162</v>
      </c>
    </row>
    <row r="23" customFormat="false" ht="31.3" hidden="false" customHeight="false" outlineLevel="0" collapsed="false">
      <c r="C23" s="15" t="s">
        <v>624</v>
      </c>
      <c r="D23" s="15" t="s">
        <v>620</v>
      </c>
      <c r="E23" s="19" t="n">
        <v>6346.3</v>
      </c>
      <c r="F23" s="15" t="s">
        <v>162</v>
      </c>
    </row>
    <row r="24" customFormat="false" ht="31.3" hidden="false" customHeight="false" outlineLevel="0" collapsed="false">
      <c r="C24" s="15" t="s">
        <v>625</v>
      </c>
      <c r="D24" s="15" t="s">
        <v>626</v>
      </c>
      <c r="E24" s="19" t="n">
        <v>0.43</v>
      </c>
      <c r="F24" s="15" t="s">
        <v>354</v>
      </c>
    </row>
    <row r="25" customFormat="false" ht="31.3" hidden="false" customHeight="false" outlineLevel="0" collapsed="false">
      <c r="C25" s="15" t="s">
        <v>627</v>
      </c>
      <c r="D25" s="15" t="s">
        <v>626</v>
      </c>
      <c r="E25" s="19" t="n">
        <v>0.01</v>
      </c>
      <c r="F25" s="15" t="s">
        <v>371</v>
      </c>
    </row>
    <row r="29" customFormat="false" ht="16.4" hidden="false" customHeight="false" outlineLevel="0" collapsed="false">
      <c r="C29" s="5" t="s">
        <v>628</v>
      </c>
      <c r="D29" s="5"/>
      <c r="E29" s="5" t="s">
        <v>629</v>
      </c>
      <c r="F29" s="5" t="s">
        <v>630</v>
      </c>
      <c r="G29" s="5" t="s">
        <v>631</v>
      </c>
    </row>
    <row r="30" customFormat="false" ht="15" hidden="false" customHeight="false" outlineLevel="0" collapsed="false">
      <c r="C30" s="21" t="s">
        <v>632</v>
      </c>
      <c r="D30" s="21" t="s">
        <v>633</v>
      </c>
      <c r="E30" s="22" t="n">
        <v>300000</v>
      </c>
      <c r="F30" s="22" t="n">
        <v>550000</v>
      </c>
      <c r="G30" s="22" t="n">
        <v>900000</v>
      </c>
    </row>
    <row r="31" customFormat="false" ht="15" hidden="false" customHeight="false" outlineLevel="0" collapsed="false">
      <c r="C31" s="21" t="s">
        <v>634</v>
      </c>
      <c r="D31" s="21" t="s">
        <v>633</v>
      </c>
      <c r="E31" s="22" t="n">
        <v>0</v>
      </c>
      <c r="F31" s="22" t="n">
        <v>300000</v>
      </c>
      <c r="G31" s="22" t="n">
        <v>600000</v>
      </c>
    </row>
    <row r="32" customFormat="false" ht="15" hidden="false" customHeight="false" outlineLevel="0" collapsed="false">
      <c r="C32" s="21" t="s">
        <v>635</v>
      </c>
      <c r="D32" s="21" t="s">
        <v>636</v>
      </c>
      <c r="E32" s="22" t="n">
        <v>2000</v>
      </c>
      <c r="F32" s="22" t="n">
        <v>3500</v>
      </c>
      <c r="G32" s="22" t="n">
        <v>5000</v>
      </c>
    </row>
    <row r="33" customFormat="false" ht="15" hidden="false" customHeight="false" outlineLevel="0" collapsed="false">
      <c r="C33" s="21" t="s">
        <v>637</v>
      </c>
      <c r="D33" s="21" t="s">
        <v>620</v>
      </c>
      <c r="E33" s="23" t="n">
        <v>6346.3</v>
      </c>
      <c r="F33" s="23" t="n">
        <v>6346.3</v>
      </c>
      <c r="G33" s="23" t="n">
        <v>6346.3</v>
      </c>
    </row>
    <row r="34" customFormat="false" ht="15" hidden="false" customHeight="false" outlineLevel="0" collapsed="false">
      <c r="C34" s="21" t="s">
        <v>638</v>
      </c>
      <c r="D34" s="21" t="s">
        <v>620</v>
      </c>
      <c r="E34" s="23" t="n">
        <v>3000</v>
      </c>
      <c r="F34" s="23" t="n">
        <v>6000</v>
      </c>
      <c r="G34" s="23" t="n">
        <v>10000</v>
      </c>
    </row>
    <row r="35" customFormat="false" ht="15" hidden="false" customHeight="false" outlineLevel="0" collapsed="false">
      <c r="C35" s="21" t="s">
        <v>639</v>
      </c>
      <c r="D35" s="21" t="s">
        <v>640</v>
      </c>
      <c r="E35" s="23" t="n">
        <v>150000</v>
      </c>
      <c r="F35" s="23" t="n">
        <v>250000</v>
      </c>
      <c r="G35" s="23" t="n">
        <v>350000</v>
      </c>
    </row>
    <row r="36" customFormat="false" ht="15" hidden="false" customHeight="false" outlineLevel="0" collapsed="false">
      <c r="C36" s="21" t="s">
        <v>641</v>
      </c>
      <c r="D36" s="21" t="s">
        <v>626</v>
      </c>
      <c r="E36" s="24" t="n">
        <v>0</v>
      </c>
      <c r="F36" s="24" t="n">
        <v>0</v>
      </c>
      <c r="G36" s="24" t="n">
        <v>0</v>
      </c>
    </row>
    <row r="39" customFormat="false" ht="15" hidden="false" customHeight="false" outlineLevel="0" collapsed="false">
      <c r="C39" s="11" t="s">
        <v>642</v>
      </c>
      <c r="E39" s="25" t="n">
        <f aca="false">IF(E30&lt;20000,$E$9,IF(E30&lt;500000,$E$10,IF(E30&lt;2000000,$E$11,$E$12)))</f>
        <v>0.2875542342</v>
      </c>
      <c r="F39" s="25" t="n">
        <f aca="false">IF(F30&lt;20000,$E$9,IF(F30&lt;500000,$E$10,IF(F30&lt;2000000,$E$11,$E$12)))</f>
        <v>0.280828097</v>
      </c>
      <c r="G39" s="25" t="n">
        <f aca="false">IF(G30&lt;20000,$E$9,IF(G30&lt;500000,$E$10,IF(G30&lt;2000000,$E$11,$E$12)))</f>
        <v>0.280828097</v>
      </c>
    </row>
    <row r="40" customFormat="false" ht="15" hidden="false" customHeight="false" outlineLevel="0" collapsed="false">
      <c r="C40" s="11" t="s">
        <v>643</v>
      </c>
      <c r="E40" s="26" t="n">
        <f aca="false">E30*E39</f>
        <v>86266.27026</v>
      </c>
      <c r="F40" s="26" t="n">
        <f aca="false">F30*F39</f>
        <v>154455.45335</v>
      </c>
      <c r="G40" s="26" t="n">
        <f aca="false">G30*G39</f>
        <v>252745.2873</v>
      </c>
    </row>
    <row r="41" customFormat="false" ht="15" hidden="false" customHeight="false" outlineLevel="0" collapsed="false">
      <c r="C41" s="11" t="s">
        <v>644</v>
      </c>
      <c r="E41" s="25" t="n">
        <f aca="false">IF(E31=0,0,IF(E31&lt;278000,$E$13,IF(E31&lt;2778000,$E$14,$E$15)))</f>
        <v>0</v>
      </c>
      <c r="F41" s="25" t="n">
        <f aca="false">IF(F31=0,0,IF(F31&lt;278000,$E$13,IF(F31&lt;2778000,$E$14,$E$15)))</f>
        <v>0.047718098</v>
      </c>
      <c r="G41" s="25" t="n">
        <f aca="false">IF(G31=0,0,IF(G31&lt;278000,$E$13,IF(G31&lt;2778000,$E$14,$E$15)))</f>
        <v>0.047718098</v>
      </c>
    </row>
    <row r="42" customFormat="false" ht="15" hidden="false" customHeight="false" outlineLevel="0" collapsed="false">
      <c r="C42" s="11" t="s">
        <v>645</v>
      </c>
      <c r="E42" s="26" t="n">
        <f aca="false">E31*E41</f>
        <v>0</v>
      </c>
      <c r="F42" s="26" t="n">
        <f aca="false">F31*F41</f>
        <v>14315.4294</v>
      </c>
      <c r="G42" s="26" t="n">
        <f aca="false">G31*G41</f>
        <v>28630.8588</v>
      </c>
    </row>
    <row r="43" customFormat="false" ht="15" hidden="false" customHeight="false" outlineLevel="0" collapsed="false">
      <c r="C43" s="11" t="s">
        <v>646</v>
      </c>
      <c r="E43" s="26" t="n">
        <f aca="false">E32*$E$16</f>
        <v>5100.6</v>
      </c>
      <c r="F43" s="26" t="n">
        <f aca="false">F32*$E$16</f>
        <v>8926.05</v>
      </c>
      <c r="G43" s="26" t="n">
        <f aca="false">G32*$E$16</f>
        <v>12751.5</v>
      </c>
    </row>
    <row r="44" customFormat="false" ht="15" hidden="false" customHeight="false" outlineLevel="0" collapsed="false">
      <c r="C44" s="11" t="s">
        <v>647</v>
      </c>
      <c r="E44" s="26" t="n">
        <f aca="false">E32*$E$18*$E$17</f>
        <v>3088.45</v>
      </c>
      <c r="F44" s="26" t="n">
        <f aca="false">F32*$E$18*$E$17</f>
        <v>5404.7875</v>
      </c>
      <c r="G44" s="26" t="n">
        <f aca="false">G32*$E$18*$E$17</f>
        <v>7721.125</v>
      </c>
    </row>
    <row r="45" customFormat="false" ht="15" hidden="false" customHeight="false" outlineLevel="0" collapsed="false">
      <c r="C45" s="11" t="s">
        <v>648</v>
      </c>
      <c r="E45" s="26" t="n">
        <f aca="false">$E$19+$E$20+$E$21+$E$22</f>
        <v>89.79</v>
      </c>
      <c r="F45" s="26" t="n">
        <f aca="false">$E$19+$E$20+$E$21+$E$22</f>
        <v>89.79</v>
      </c>
      <c r="G45" s="26" t="n">
        <f aca="false">$E$19+$E$20+$E$21+$E$22</f>
        <v>89.79</v>
      </c>
    </row>
    <row r="46" customFormat="false" ht="15" hidden="false" customHeight="false" outlineLevel="0" collapsed="false">
      <c r="C46" s="11" t="s">
        <v>29</v>
      </c>
      <c r="E46" s="26" t="n">
        <f aca="false">E33</f>
        <v>6346.3</v>
      </c>
      <c r="F46" s="26" t="n">
        <f aca="false">F33</f>
        <v>6346.3</v>
      </c>
      <c r="G46" s="26" t="n">
        <f aca="false">G33</f>
        <v>6346.3</v>
      </c>
    </row>
    <row r="47" customFormat="false" ht="15" hidden="false" customHeight="false" outlineLevel="0" collapsed="false">
      <c r="C47" s="11" t="s">
        <v>649</v>
      </c>
      <c r="E47" s="26" t="n">
        <f aca="false">E34</f>
        <v>3000</v>
      </c>
      <c r="F47" s="26" t="n">
        <f aca="false">F34</f>
        <v>6000</v>
      </c>
      <c r="G47" s="26" t="n">
        <f aca="false">G34</f>
        <v>10000</v>
      </c>
    </row>
    <row r="48" customFormat="false" ht="15" hidden="false" customHeight="false" outlineLevel="0" collapsed="false">
      <c r="C48" s="11" t="s">
        <v>31</v>
      </c>
      <c r="E48" s="26" t="n">
        <f aca="false">E35*($E$24+E36)</f>
        <v>64500</v>
      </c>
      <c r="F48" s="26" t="n">
        <f aca="false">F35*($E$24+F36)</f>
        <v>107500</v>
      </c>
      <c r="G48" s="26" t="n">
        <f aca="false">G35*($E$24+G36)</f>
        <v>150500</v>
      </c>
    </row>
    <row r="49" customFormat="false" ht="15" hidden="false" customHeight="false" outlineLevel="0" collapsed="false">
      <c r="C49" s="27" t="s">
        <v>650</v>
      </c>
      <c r="E49" s="28" t="n">
        <f aca="false">SUM(E40,E42:E48)</f>
        <v>168391.41026</v>
      </c>
      <c r="F49" s="28" t="n">
        <f aca="false">SUM(F40,F42:F48)</f>
        <v>303037.81025</v>
      </c>
      <c r="G49" s="28" t="n">
        <f aca="false">SUM(G40,G42:G48)</f>
        <v>468784.8611</v>
      </c>
    </row>
    <row r="52" customFormat="false" ht="16.4" hidden="false" customHeight="true" outlineLevel="0" collapsed="false">
      <c r="C52" s="29" t="s">
        <v>651</v>
      </c>
      <c r="D52" s="29"/>
      <c r="E52" s="29"/>
      <c r="F52" s="29"/>
      <c r="G52" s="29"/>
    </row>
    <row r="53" customFormat="false" ht="16.4" hidden="false" customHeight="true" outlineLevel="0" collapsed="false">
      <c r="C53" s="29" t="s">
        <v>652</v>
      </c>
      <c r="D53" s="29"/>
      <c r="E53" s="29"/>
      <c r="F53" s="29"/>
      <c r="G53" s="29"/>
    </row>
    <row r="54" customFormat="false" ht="31.3" hidden="false" customHeight="true" outlineLevel="0" collapsed="false">
      <c r="C54" s="29" t="s">
        <v>653</v>
      </c>
      <c r="D54" s="29"/>
      <c r="E54" s="29"/>
      <c r="F54" s="29"/>
      <c r="G54" s="29"/>
    </row>
    <row r="55" customFormat="false" ht="16.4" hidden="false" customHeight="true" outlineLevel="0" collapsed="false">
      <c r="C55" s="29" t="s">
        <v>654</v>
      </c>
      <c r="D55" s="29"/>
      <c r="E55" s="29"/>
      <c r="F55" s="29"/>
      <c r="G55" s="29"/>
    </row>
    <row r="56" customFormat="false" ht="16.4" hidden="false" customHeight="true" outlineLevel="0" collapsed="false">
      <c r="C56" s="29" t="s">
        <v>655</v>
      </c>
      <c r="D56" s="29"/>
      <c r="E56" s="29"/>
      <c r="F56" s="29"/>
      <c r="G56" s="29"/>
    </row>
  </sheetData>
  <mergeCells count="6">
    <mergeCell ref="C3:J3"/>
    <mergeCell ref="C52:G52"/>
    <mergeCell ref="C53:G53"/>
    <mergeCell ref="C54:G54"/>
    <mergeCell ref="C55:G55"/>
    <mergeCell ref="C56:G56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&amp;C&amp;9 Utility Scenarios | 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I3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4" min="3" style="0" width="42"/>
    <col collapsed="false" customWidth="true" hidden="false" outlineLevel="0" max="5" min="5" style="0" width="15"/>
    <col collapsed="false" customWidth="true" hidden="false" outlineLevel="0" max="9" min="6" style="0" width="42"/>
  </cols>
  <sheetData>
    <row r="3" customFormat="false" ht="19.7" hidden="false" customHeight="false" outlineLevel="0" collapsed="false">
      <c r="C3" s="1" t="s">
        <v>656</v>
      </c>
      <c r="D3" s="1"/>
      <c r="E3" s="1"/>
      <c r="F3" s="1"/>
      <c r="G3" s="1"/>
      <c r="H3" s="1"/>
      <c r="I3" s="1"/>
    </row>
    <row r="5" customFormat="false" ht="15" hidden="false" customHeight="false" outlineLevel="0" collapsed="false">
      <c r="C5" s="2" t="s">
        <v>657</v>
      </c>
    </row>
    <row r="6" customFormat="false" ht="15" hidden="false" customHeight="false" outlineLevel="0" collapsed="false">
      <c r="C6" s="3" t="s">
        <v>658</v>
      </c>
    </row>
    <row r="8" customFormat="false" ht="16.4" hidden="false" customHeight="false" outlineLevel="0" collapsed="false">
      <c r="C8" s="5" t="s">
        <v>5</v>
      </c>
      <c r="D8" s="5" t="s">
        <v>659</v>
      </c>
      <c r="E8" s="5" t="s">
        <v>660</v>
      </c>
      <c r="F8" s="5" t="s">
        <v>661</v>
      </c>
      <c r="G8" s="5" t="s">
        <v>57</v>
      </c>
      <c r="H8" s="5" t="s">
        <v>662</v>
      </c>
      <c r="I8" s="5" t="s">
        <v>663</v>
      </c>
    </row>
    <row r="9" customFormat="false" ht="31.3" hidden="false" customHeight="false" outlineLevel="0" collapsed="false">
      <c r="C9" s="15" t="s">
        <v>664</v>
      </c>
      <c r="D9" s="15" t="s">
        <v>665</v>
      </c>
      <c r="E9" s="15" t="s">
        <v>66</v>
      </c>
      <c r="F9" s="15" t="s">
        <v>62</v>
      </c>
      <c r="G9" s="15" t="s">
        <v>69</v>
      </c>
      <c r="H9" s="15" t="s">
        <v>70</v>
      </c>
      <c r="I9" s="15" t="s">
        <v>666</v>
      </c>
    </row>
    <row r="10" customFormat="false" ht="61.15" hidden="false" customHeight="false" outlineLevel="0" collapsed="false">
      <c r="C10" s="15" t="s">
        <v>664</v>
      </c>
      <c r="D10" s="15" t="s">
        <v>667</v>
      </c>
      <c r="E10" s="19" t="n">
        <v>214</v>
      </c>
      <c r="F10" s="15" t="s">
        <v>668</v>
      </c>
      <c r="G10" s="15" t="s">
        <v>133</v>
      </c>
      <c r="H10" s="15" t="s">
        <v>134</v>
      </c>
      <c r="I10" s="15" t="s">
        <v>669</v>
      </c>
    </row>
    <row r="11" customFormat="false" ht="61.15" hidden="false" customHeight="false" outlineLevel="0" collapsed="false">
      <c r="C11" s="15" t="s">
        <v>664</v>
      </c>
      <c r="D11" s="15" t="s">
        <v>670</v>
      </c>
      <c r="E11" s="19" t="n">
        <v>153</v>
      </c>
      <c r="F11" s="15" t="s">
        <v>671</v>
      </c>
      <c r="G11" s="15" t="s">
        <v>133</v>
      </c>
      <c r="H11" s="15" t="s">
        <v>134</v>
      </c>
      <c r="I11" s="15" t="s">
        <v>153</v>
      </c>
    </row>
    <row r="12" customFormat="false" ht="61.15" hidden="false" customHeight="false" outlineLevel="0" collapsed="false">
      <c r="C12" s="15" t="s">
        <v>664</v>
      </c>
      <c r="D12" s="15" t="s">
        <v>672</v>
      </c>
      <c r="E12" s="19" t="n">
        <v>96</v>
      </c>
      <c r="F12" s="15" t="s">
        <v>671</v>
      </c>
      <c r="G12" s="15" t="s">
        <v>133</v>
      </c>
      <c r="H12" s="15" t="s">
        <v>134</v>
      </c>
      <c r="I12" s="15" t="s">
        <v>153</v>
      </c>
    </row>
    <row r="13" customFormat="false" ht="61.15" hidden="false" customHeight="false" outlineLevel="0" collapsed="false">
      <c r="C13" s="15" t="s">
        <v>673</v>
      </c>
      <c r="D13" s="15" t="s">
        <v>674</v>
      </c>
      <c r="E13" s="19" t="n">
        <v>280.6</v>
      </c>
      <c r="F13" s="15" t="s">
        <v>675</v>
      </c>
      <c r="G13" s="15" t="s">
        <v>172</v>
      </c>
      <c r="H13" s="15" t="s">
        <v>173</v>
      </c>
      <c r="I13" s="15" t="s">
        <v>676</v>
      </c>
    </row>
    <row r="14" customFormat="false" ht="61.15" hidden="false" customHeight="false" outlineLevel="0" collapsed="false">
      <c r="C14" s="15" t="s">
        <v>673</v>
      </c>
      <c r="D14" s="15" t="s">
        <v>677</v>
      </c>
      <c r="E14" s="19" t="n">
        <v>342.95</v>
      </c>
      <c r="F14" s="15" t="s">
        <v>675</v>
      </c>
      <c r="G14" s="15" t="s">
        <v>172</v>
      </c>
      <c r="H14" s="15" t="s">
        <v>173</v>
      </c>
      <c r="I14" s="15" t="s">
        <v>678</v>
      </c>
    </row>
    <row r="15" customFormat="false" ht="61.15" hidden="false" customHeight="false" outlineLevel="0" collapsed="false">
      <c r="C15" s="15" t="s">
        <v>679</v>
      </c>
      <c r="D15" s="15" t="s">
        <v>680</v>
      </c>
      <c r="E15" s="19" t="n">
        <v>515.28</v>
      </c>
      <c r="F15" s="15" t="s">
        <v>668</v>
      </c>
      <c r="G15" s="15" t="s">
        <v>172</v>
      </c>
      <c r="H15" s="15" t="s">
        <v>173</v>
      </c>
      <c r="I15" s="15" t="s">
        <v>681</v>
      </c>
    </row>
    <row r="16" customFormat="false" ht="61.15" hidden="false" customHeight="false" outlineLevel="0" collapsed="false">
      <c r="C16" s="15" t="s">
        <v>679</v>
      </c>
      <c r="D16" s="15" t="s">
        <v>682</v>
      </c>
      <c r="E16" s="19" t="n">
        <v>279.83</v>
      </c>
      <c r="F16" s="15" t="s">
        <v>668</v>
      </c>
      <c r="G16" s="15" t="s">
        <v>172</v>
      </c>
      <c r="H16" s="15" t="s">
        <v>173</v>
      </c>
      <c r="I16" s="15" t="s">
        <v>683</v>
      </c>
    </row>
    <row r="17" customFormat="false" ht="61.15" hidden="false" customHeight="false" outlineLevel="0" collapsed="false">
      <c r="C17" s="15" t="s">
        <v>673</v>
      </c>
      <c r="D17" s="15" t="s">
        <v>684</v>
      </c>
      <c r="E17" s="19" t="n">
        <v>385.36</v>
      </c>
      <c r="F17" s="15" t="s">
        <v>685</v>
      </c>
      <c r="G17" s="15" t="s">
        <v>172</v>
      </c>
      <c r="H17" s="15" t="s">
        <v>173</v>
      </c>
      <c r="I17" s="15" t="s">
        <v>686</v>
      </c>
    </row>
    <row r="18" customFormat="false" ht="61.15" hidden="false" customHeight="false" outlineLevel="0" collapsed="false">
      <c r="C18" s="15" t="s">
        <v>679</v>
      </c>
      <c r="D18" s="15" t="s">
        <v>687</v>
      </c>
      <c r="E18" s="19" t="n">
        <v>499.62</v>
      </c>
      <c r="F18" s="15" t="s">
        <v>685</v>
      </c>
      <c r="G18" s="15" t="s">
        <v>172</v>
      </c>
      <c r="H18" s="15" t="s">
        <v>173</v>
      </c>
      <c r="I18" s="15" t="s">
        <v>688</v>
      </c>
    </row>
    <row r="19" customFormat="false" ht="46.25" hidden="false" customHeight="false" outlineLevel="0" collapsed="false">
      <c r="C19" s="15" t="s">
        <v>673</v>
      </c>
      <c r="D19" s="15" t="s">
        <v>689</v>
      </c>
      <c r="E19" s="19" t="n">
        <v>2.5503</v>
      </c>
      <c r="F19" s="15" t="s">
        <v>690</v>
      </c>
      <c r="G19" s="15" t="s">
        <v>162</v>
      </c>
      <c r="H19" s="15" t="s">
        <v>163</v>
      </c>
      <c r="I19" s="15" t="s">
        <v>691</v>
      </c>
    </row>
    <row r="20" customFormat="false" ht="46.25" hidden="false" customHeight="false" outlineLevel="0" collapsed="false">
      <c r="C20" s="15" t="s">
        <v>692</v>
      </c>
      <c r="D20" s="15" t="s">
        <v>693</v>
      </c>
      <c r="E20" s="19" t="n">
        <v>1.6255</v>
      </c>
      <c r="F20" s="15" t="s">
        <v>615</v>
      </c>
      <c r="G20" s="15" t="s">
        <v>162</v>
      </c>
      <c r="H20" s="15" t="s">
        <v>163</v>
      </c>
      <c r="I20" s="15" t="s">
        <v>694</v>
      </c>
    </row>
    <row r="21" customFormat="false" ht="46.25" hidden="false" customHeight="false" outlineLevel="0" collapsed="false">
      <c r="C21" s="15" t="s">
        <v>679</v>
      </c>
      <c r="D21" s="15" t="s">
        <v>695</v>
      </c>
      <c r="E21" s="19" t="n">
        <v>6346.3</v>
      </c>
      <c r="F21" s="15" t="s">
        <v>696</v>
      </c>
      <c r="G21" s="15" t="s">
        <v>162</v>
      </c>
      <c r="H21" s="15" t="s">
        <v>163</v>
      </c>
      <c r="I21" s="15" t="s">
        <v>697</v>
      </c>
    </row>
    <row r="22" customFormat="false" ht="31.3" hidden="false" customHeight="false" outlineLevel="0" collapsed="false">
      <c r="C22" s="15" t="s">
        <v>698</v>
      </c>
      <c r="D22" s="15" t="s">
        <v>699</v>
      </c>
      <c r="E22" s="20" t="n">
        <v>0.43</v>
      </c>
      <c r="F22" s="15" t="s">
        <v>700</v>
      </c>
      <c r="G22" s="15" t="s">
        <v>354</v>
      </c>
      <c r="H22" s="15" t="s">
        <v>355</v>
      </c>
      <c r="I22" s="15" t="s">
        <v>701</v>
      </c>
    </row>
    <row r="23" customFormat="false" ht="91" hidden="false" customHeight="false" outlineLevel="0" collapsed="false">
      <c r="C23" s="15" t="s">
        <v>698</v>
      </c>
      <c r="D23" s="15" t="s">
        <v>702</v>
      </c>
      <c r="E23" s="20" t="n">
        <v>0.01</v>
      </c>
      <c r="F23" s="15" t="s">
        <v>703</v>
      </c>
      <c r="G23" s="15" t="s">
        <v>371</v>
      </c>
      <c r="H23" s="15" t="s">
        <v>372</v>
      </c>
      <c r="I23" s="15" t="s">
        <v>704</v>
      </c>
    </row>
    <row r="24" customFormat="false" ht="61.15" hidden="false" customHeight="false" outlineLevel="0" collapsed="false">
      <c r="C24" s="15" t="s">
        <v>705</v>
      </c>
      <c r="D24" s="15" t="s">
        <v>706</v>
      </c>
      <c r="E24" s="19" t="n">
        <v>1650</v>
      </c>
      <c r="F24" s="15" t="s">
        <v>668</v>
      </c>
      <c r="G24" s="15" t="s">
        <v>578</v>
      </c>
      <c r="H24" s="15" t="s">
        <v>579</v>
      </c>
      <c r="I24" s="15" t="s">
        <v>707</v>
      </c>
    </row>
    <row r="25" customFormat="false" ht="61.15" hidden="false" customHeight="false" outlineLevel="0" collapsed="false">
      <c r="C25" s="15" t="s">
        <v>705</v>
      </c>
      <c r="D25" s="15" t="s">
        <v>708</v>
      </c>
      <c r="E25" s="19" t="n">
        <v>772</v>
      </c>
      <c r="F25" s="15" t="s">
        <v>709</v>
      </c>
      <c r="G25" s="15" t="s">
        <v>578</v>
      </c>
      <c r="H25" s="15" t="s">
        <v>579</v>
      </c>
      <c r="I25" s="15" t="s">
        <v>108</v>
      </c>
    </row>
    <row r="26" customFormat="false" ht="61.15" hidden="false" customHeight="false" outlineLevel="0" collapsed="false">
      <c r="C26" s="15" t="s">
        <v>705</v>
      </c>
      <c r="D26" s="15" t="s">
        <v>710</v>
      </c>
      <c r="E26" s="19" t="n">
        <v>3363</v>
      </c>
      <c r="F26" s="15" t="s">
        <v>668</v>
      </c>
      <c r="G26" s="15" t="s">
        <v>578</v>
      </c>
      <c r="H26" s="15" t="s">
        <v>579</v>
      </c>
      <c r="I26" s="15" t="s">
        <v>711</v>
      </c>
    </row>
    <row r="27" customFormat="false" ht="61.15" hidden="false" customHeight="false" outlineLevel="0" collapsed="false">
      <c r="C27" s="15" t="s">
        <v>712</v>
      </c>
      <c r="D27" s="15" t="s">
        <v>713</v>
      </c>
      <c r="E27" s="19" t="n">
        <v>104</v>
      </c>
      <c r="F27" s="15" t="s">
        <v>668</v>
      </c>
      <c r="G27" s="15" t="s">
        <v>133</v>
      </c>
      <c r="H27" s="15" t="s">
        <v>134</v>
      </c>
      <c r="I27" s="15" t="s">
        <v>714</v>
      </c>
    </row>
    <row r="28" customFormat="false" ht="61.15" hidden="false" customHeight="false" outlineLevel="0" collapsed="false">
      <c r="C28" s="15" t="s">
        <v>712</v>
      </c>
      <c r="D28" s="15" t="s">
        <v>715</v>
      </c>
      <c r="E28" s="19" t="n">
        <v>207.5</v>
      </c>
      <c r="F28" s="15" t="s">
        <v>668</v>
      </c>
      <c r="G28" s="15" t="s">
        <v>133</v>
      </c>
      <c r="H28" s="15" t="s">
        <v>134</v>
      </c>
      <c r="I28" s="15" t="s">
        <v>714</v>
      </c>
    </row>
    <row r="29" customFormat="false" ht="46.25" hidden="false" customHeight="false" outlineLevel="0" collapsed="false">
      <c r="C29" s="15" t="s">
        <v>716</v>
      </c>
      <c r="D29" s="15" t="s">
        <v>608</v>
      </c>
      <c r="E29" s="30" t="n">
        <v>0.2875542342</v>
      </c>
      <c r="F29" s="15" t="s">
        <v>717</v>
      </c>
      <c r="G29" s="15" t="s">
        <v>415</v>
      </c>
      <c r="H29" s="15" t="s">
        <v>416</v>
      </c>
      <c r="I29" s="15" t="s">
        <v>718</v>
      </c>
    </row>
    <row r="30" customFormat="false" ht="46.25" hidden="false" customHeight="false" outlineLevel="0" collapsed="false">
      <c r="C30" s="15" t="s">
        <v>716</v>
      </c>
      <c r="D30" s="15" t="s">
        <v>609</v>
      </c>
      <c r="E30" s="30" t="n">
        <v>0.280828097</v>
      </c>
      <c r="F30" s="15" t="s">
        <v>717</v>
      </c>
      <c r="G30" s="15" t="s">
        <v>415</v>
      </c>
      <c r="H30" s="15" t="s">
        <v>416</v>
      </c>
      <c r="I30" s="15" t="s">
        <v>718</v>
      </c>
    </row>
    <row r="31" customFormat="false" ht="46.25" hidden="false" customHeight="false" outlineLevel="0" collapsed="false">
      <c r="C31" s="15" t="s">
        <v>716</v>
      </c>
      <c r="D31" s="15" t="s">
        <v>612</v>
      </c>
      <c r="E31" s="30" t="n">
        <v>0.047718098</v>
      </c>
      <c r="F31" s="15" t="s">
        <v>717</v>
      </c>
      <c r="G31" s="15" t="s">
        <v>415</v>
      </c>
      <c r="H31" s="15" t="s">
        <v>416</v>
      </c>
      <c r="I31" s="15" t="s">
        <v>718</v>
      </c>
    </row>
  </sheetData>
  <mergeCells count="1">
    <mergeCell ref="C3:I3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&amp;C&amp;9 Published Fees | 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G4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5" min="3" style="0" width="55"/>
    <col collapsed="false" customWidth="true" hidden="false" outlineLevel="0" max="6" min="6" style="0" width="35"/>
    <col collapsed="false" customWidth="true" hidden="false" outlineLevel="0" max="7" min="7" style="0" width="12"/>
  </cols>
  <sheetData>
    <row r="3" customFormat="false" ht="19.7" hidden="false" customHeight="false" outlineLevel="0" collapsed="false">
      <c r="C3" s="1" t="s">
        <v>719</v>
      </c>
      <c r="D3" s="1"/>
      <c r="E3" s="1"/>
      <c r="F3" s="1"/>
      <c r="G3" s="1"/>
    </row>
    <row r="5" customFormat="false" ht="15" hidden="false" customHeight="false" outlineLevel="0" collapsed="false">
      <c r="C5" s="2" t="s">
        <v>720</v>
      </c>
    </row>
    <row r="6" customFormat="false" ht="15" hidden="false" customHeight="false" outlineLevel="0" collapsed="false">
      <c r="C6" s="3" t="s">
        <v>721</v>
      </c>
    </row>
    <row r="8" customFormat="false" ht="16.4" hidden="false" customHeight="false" outlineLevel="0" collapsed="false">
      <c r="C8" s="5" t="s">
        <v>722</v>
      </c>
      <c r="D8" s="5" t="s">
        <v>723</v>
      </c>
      <c r="E8" s="5" t="s">
        <v>724</v>
      </c>
      <c r="F8" s="5" t="s">
        <v>725</v>
      </c>
      <c r="G8" s="5" t="s">
        <v>56</v>
      </c>
    </row>
    <row r="9" customFormat="false" ht="31.3" hidden="false" customHeight="false" outlineLevel="0" collapsed="false">
      <c r="C9" s="15" t="s">
        <v>726</v>
      </c>
      <c r="D9" s="15" t="s">
        <v>442</v>
      </c>
      <c r="E9" s="15" t="s">
        <v>443</v>
      </c>
      <c r="F9" s="15" t="s">
        <v>727</v>
      </c>
      <c r="G9" s="15" t="s">
        <v>68</v>
      </c>
    </row>
    <row r="10" customFormat="false" ht="31.3" hidden="false" customHeight="false" outlineLevel="0" collapsed="false">
      <c r="C10" s="15" t="s">
        <v>728</v>
      </c>
      <c r="D10" s="15" t="s">
        <v>547</v>
      </c>
      <c r="E10" s="15" t="s">
        <v>548</v>
      </c>
      <c r="F10" s="15" t="s">
        <v>727</v>
      </c>
      <c r="G10" s="15" t="s">
        <v>68</v>
      </c>
    </row>
    <row r="11" customFormat="false" ht="31.3" hidden="false" customHeight="false" outlineLevel="0" collapsed="false">
      <c r="C11" s="15" t="s">
        <v>729</v>
      </c>
      <c r="D11" s="15" t="s">
        <v>415</v>
      </c>
      <c r="E11" s="15" t="s">
        <v>416</v>
      </c>
      <c r="F11" s="15" t="s">
        <v>727</v>
      </c>
      <c r="G11" s="15" t="s">
        <v>68</v>
      </c>
    </row>
    <row r="12" customFormat="false" ht="31.3" hidden="false" customHeight="false" outlineLevel="0" collapsed="false">
      <c r="C12" s="15" t="s">
        <v>730</v>
      </c>
      <c r="D12" s="15" t="s">
        <v>306</v>
      </c>
      <c r="E12" s="15" t="s">
        <v>307</v>
      </c>
      <c r="F12" s="15" t="s">
        <v>727</v>
      </c>
      <c r="G12" s="15" t="s">
        <v>68</v>
      </c>
    </row>
    <row r="13" customFormat="false" ht="31.3" hidden="false" customHeight="false" outlineLevel="0" collapsed="false">
      <c r="C13" s="15" t="s">
        <v>731</v>
      </c>
      <c r="D13" s="15" t="s">
        <v>99</v>
      </c>
      <c r="E13" s="15" t="s">
        <v>100</v>
      </c>
      <c r="F13" s="15" t="s">
        <v>727</v>
      </c>
      <c r="G13" s="15" t="s">
        <v>68</v>
      </c>
    </row>
    <row r="14" customFormat="false" ht="31.3" hidden="false" customHeight="false" outlineLevel="0" collapsed="false">
      <c r="C14" s="15" t="s">
        <v>732</v>
      </c>
      <c r="D14" s="15" t="s">
        <v>109</v>
      </c>
      <c r="E14" s="15" t="s">
        <v>110</v>
      </c>
      <c r="F14" s="15" t="s">
        <v>727</v>
      </c>
      <c r="G14" s="15" t="s">
        <v>68</v>
      </c>
    </row>
    <row r="15" customFormat="false" ht="31.3" hidden="false" customHeight="false" outlineLevel="0" collapsed="false">
      <c r="C15" s="15" t="s">
        <v>733</v>
      </c>
      <c r="D15" s="15" t="s">
        <v>79</v>
      </c>
      <c r="E15" s="15" t="s">
        <v>80</v>
      </c>
      <c r="F15" s="15" t="s">
        <v>727</v>
      </c>
      <c r="G15" s="15" t="s">
        <v>68</v>
      </c>
    </row>
    <row r="16" customFormat="false" ht="31.3" hidden="false" customHeight="false" outlineLevel="0" collapsed="false">
      <c r="C16" s="15" t="s">
        <v>734</v>
      </c>
      <c r="D16" s="15" t="s">
        <v>89</v>
      </c>
      <c r="E16" s="15" t="s">
        <v>90</v>
      </c>
      <c r="F16" s="15" t="s">
        <v>727</v>
      </c>
      <c r="G16" s="15" t="s">
        <v>68</v>
      </c>
    </row>
    <row r="17" customFormat="false" ht="16.4" hidden="false" customHeight="false" outlineLevel="0" collapsed="false">
      <c r="C17" s="15" t="s">
        <v>735</v>
      </c>
      <c r="D17" s="15" t="s">
        <v>496</v>
      </c>
      <c r="E17" s="15" t="s">
        <v>497</v>
      </c>
      <c r="F17" s="15" t="s">
        <v>727</v>
      </c>
      <c r="G17" s="15" t="s">
        <v>68</v>
      </c>
    </row>
    <row r="18" customFormat="false" ht="16.4" hidden="false" customHeight="false" outlineLevel="0" collapsed="false">
      <c r="C18" s="15" t="s">
        <v>736</v>
      </c>
      <c r="D18" s="15" t="s">
        <v>297</v>
      </c>
      <c r="E18" s="15" t="s">
        <v>298</v>
      </c>
      <c r="F18" s="15" t="s">
        <v>727</v>
      </c>
      <c r="G18" s="15" t="s">
        <v>68</v>
      </c>
    </row>
    <row r="19" customFormat="false" ht="31.3" hidden="false" customHeight="false" outlineLevel="0" collapsed="false">
      <c r="C19" s="15" t="s">
        <v>737</v>
      </c>
      <c r="D19" s="15" t="s">
        <v>424</v>
      </c>
      <c r="E19" s="15" t="s">
        <v>425</v>
      </c>
      <c r="F19" s="15" t="s">
        <v>727</v>
      </c>
      <c r="G19" s="15" t="s">
        <v>68</v>
      </c>
    </row>
    <row r="20" customFormat="false" ht="16.4" hidden="false" customHeight="false" outlineLevel="0" collapsed="false">
      <c r="C20" s="15" t="s">
        <v>738</v>
      </c>
      <c r="D20" s="15" t="s">
        <v>739</v>
      </c>
      <c r="E20" s="15" t="s">
        <v>740</v>
      </c>
      <c r="F20" s="15" t="s">
        <v>727</v>
      </c>
      <c r="G20" s="15" t="s">
        <v>68</v>
      </c>
    </row>
    <row r="21" customFormat="false" ht="16.4" hidden="false" customHeight="false" outlineLevel="0" collapsed="false">
      <c r="C21" s="15" t="s">
        <v>741</v>
      </c>
      <c r="D21" s="15" t="s">
        <v>323</v>
      </c>
      <c r="E21" s="15" t="s">
        <v>324</v>
      </c>
      <c r="F21" s="15" t="s">
        <v>727</v>
      </c>
      <c r="G21" s="15" t="s">
        <v>68</v>
      </c>
    </row>
    <row r="22" customFormat="false" ht="16.4" hidden="false" customHeight="false" outlineLevel="0" collapsed="false">
      <c r="C22" s="15" t="s">
        <v>742</v>
      </c>
      <c r="D22" s="15" t="s">
        <v>568</v>
      </c>
      <c r="E22" s="15" t="s">
        <v>569</v>
      </c>
      <c r="F22" s="15" t="s">
        <v>727</v>
      </c>
      <c r="G22" s="15" t="s">
        <v>68</v>
      </c>
    </row>
    <row r="23" customFormat="false" ht="31.3" hidden="false" customHeight="false" outlineLevel="0" collapsed="false">
      <c r="C23" s="15" t="s">
        <v>743</v>
      </c>
      <c r="D23" s="15" t="s">
        <v>363</v>
      </c>
      <c r="E23" s="15" t="s">
        <v>364</v>
      </c>
      <c r="F23" s="15" t="s">
        <v>727</v>
      </c>
      <c r="G23" s="15" t="s">
        <v>68</v>
      </c>
    </row>
    <row r="24" customFormat="false" ht="16.4" hidden="false" customHeight="false" outlineLevel="0" collapsed="false">
      <c r="C24" s="15" t="s">
        <v>744</v>
      </c>
      <c r="D24" s="15" t="s">
        <v>227</v>
      </c>
      <c r="E24" s="15" t="s">
        <v>228</v>
      </c>
      <c r="F24" s="15" t="s">
        <v>727</v>
      </c>
      <c r="G24" s="15" t="s">
        <v>68</v>
      </c>
    </row>
    <row r="25" customFormat="false" ht="16.4" hidden="false" customHeight="false" outlineLevel="0" collapsed="false">
      <c r="C25" s="15" t="s">
        <v>745</v>
      </c>
      <c r="D25" s="15" t="s">
        <v>219</v>
      </c>
      <c r="E25" s="15" t="s">
        <v>220</v>
      </c>
      <c r="F25" s="15" t="s">
        <v>727</v>
      </c>
      <c r="G25" s="15" t="s">
        <v>68</v>
      </c>
    </row>
    <row r="26" customFormat="false" ht="16.4" hidden="false" customHeight="false" outlineLevel="0" collapsed="false">
      <c r="C26" s="15" t="s">
        <v>746</v>
      </c>
      <c r="D26" s="15" t="s">
        <v>529</v>
      </c>
      <c r="E26" s="15" t="s">
        <v>530</v>
      </c>
      <c r="F26" s="15" t="s">
        <v>727</v>
      </c>
      <c r="G26" s="15" t="s">
        <v>68</v>
      </c>
    </row>
    <row r="27" customFormat="false" ht="16.4" hidden="false" customHeight="false" outlineLevel="0" collapsed="false">
      <c r="C27" s="15" t="s">
        <v>747</v>
      </c>
      <c r="D27" s="15" t="s">
        <v>748</v>
      </c>
      <c r="E27" s="15" t="s">
        <v>749</v>
      </c>
      <c r="F27" s="15" t="s">
        <v>727</v>
      </c>
      <c r="G27" s="15" t="s">
        <v>68</v>
      </c>
    </row>
    <row r="28" customFormat="false" ht="31.3" hidden="false" customHeight="false" outlineLevel="0" collapsed="false">
      <c r="C28" s="15" t="s">
        <v>750</v>
      </c>
      <c r="D28" s="15" t="s">
        <v>521</v>
      </c>
      <c r="E28" s="15" t="s">
        <v>522</v>
      </c>
      <c r="F28" s="15" t="s">
        <v>727</v>
      </c>
      <c r="G28" s="15" t="s">
        <v>68</v>
      </c>
    </row>
    <row r="29" customFormat="false" ht="16.4" hidden="false" customHeight="false" outlineLevel="0" collapsed="false">
      <c r="C29" s="15" t="s">
        <v>751</v>
      </c>
      <c r="D29" s="15" t="s">
        <v>471</v>
      </c>
      <c r="E29" s="15" t="s">
        <v>472</v>
      </c>
      <c r="F29" s="15" t="s">
        <v>727</v>
      </c>
      <c r="G29" s="15" t="s">
        <v>68</v>
      </c>
    </row>
    <row r="30" customFormat="false" ht="16.4" hidden="false" customHeight="false" outlineLevel="0" collapsed="false">
      <c r="C30" s="15" t="s">
        <v>752</v>
      </c>
      <c r="D30" s="15" t="s">
        <v>457</v>
      </c>
      <c r="E30" s="15" t="s">
        <v>458</v>
      </c>
      <c r="F30" s="15" t="s">
        <v>727</v>
      </c>
      <c r="G30" s="15" t="s">
        <v>68</v>
      </c>
    </row>
    <row r="31" customFormat="false" ht="16.4" hidden="false" customHeight="false" outlineLevel="0" collapsed="false">
      <c r="C31" s="15" t="s">
        <v>753</v>
      </c>
      <c r="D31" s="15" t="s">
        <v>512</v>
      </c>
      <c r="E31" s="15" t="s">
        <v>513</v>
      </c>
      <c r="F31" s="15" t="s">
        <v>727</v>
      </c>
      <c r="G31" s="15" t="s">
        <v>68</v>
      </c>
    </row>
    <row r="32" customFormat="false" ht="16.4" hidden="false" customHeight="false" outlineLevel="0" collapsed="false">
      <c r="C32" s="15" t="s">
        <v>754</v>
      </c>
      <c r="D32" s="15" t="s">
        <v>505</v>
      </c>
      <c r="E32" s="15" t="s">
        <v>506</v>
      </c>
      <c r="F32" s="15" t="s">
        <v>727</v>
      </c>
      <c r="G32" s="15" t="s">
        <v>68</v>
      </c>
    </row>
    <row r="33" customFormat="false" ht="16.4" hidden="false" customHeight="false" outlineLevel="0" collapsed="false">
      <c r="C33" s="15" t="s">
        <v>755</v>
      </c>
      <c r="D33" s="15" t="s">
        <v>538</v>
      </c>
      <c r="E33" s="15" t="s">
        <v>539</v>
      </c>
      <c r="F33" s="15" t="s">
        <v>727</v>
      </c>
      <c r="G33" s="15" t="s">
        <v>68</v>
      </c>
    </row>
    <row r="34" customFormat="false" ht="16.4" hidden="false" customHeight="false" outlineLevel="0" collapsed="false">
      <c r="C34" s="15" t="s">
        <v>756</v>
      </c>
      <c r="D34" s="15" t="s">
        <v>487</v>
      </c>
      <c r="E34" s="15" t="s">
        <v>488</v>
      </c>
      <c r="F34" s="15" t="s">
        <v>727</v>
      </c>
      <c r="G34" s="15" t="s">
        <v>68</v>
      </c>
    </row>
    <row r="35" customFormat="false" ht="76.1" hidden="false" customHeight="false" outlineLevel="0" collapsed="false">
      <c r="C35" s="15" t="s">
        <v>757</v>
      </c>
      <c r="D35" s="15" t="s">
        <v>371</v>
      </c>
      <c r="E35" s="15" t="s">
        <v>372</v>
      </c>
      <c r="F35" s="15" t="s">
        <v>727</v>
      </c>
      <c r="G35" s="15" t="s">
        <v>68</v>
      </c>
    </row>
    <row r="36" customFormat="false" ht="46.25" hidden="false" customHeight="false" outlineLevel="0" collapsed="false">
      <c r="C36" s="15" t="s">
        <v>758</v>
      </c>
      <c r="D36" s="15" t="s">
        <v>433</v>
      </c>
      <c r="E36" s="15" t="s">
        <v>434</v>
      </c>
      <c r="F36" s="15" t="s">
        <v>727</v>
      </c>
      <c r="G36" s="15" t="s">
        <v>68</v>
      </c>
    </row>
    <row r="37" customFormat="false" ht="31.3" hidden="false" customHeight="false" outlineLevel="0" collapsed="false">
      <c r="C37" s="15" t="s">
        <v>759</v>
      </c>
      <c r="D37" s="15" t="s">
        <v>125</v>
      </c>
      <c r="E37" s="15" t="s">
        <v>126</v>
      </c>
      <c r="F37" s="15" t="s">
        <v>727</v>
      </c>
      <c r="G37" s="15" t="s">
        <v>88</v>
      </c>
    </row>
    <row r="38" customFormat="false" ht="46.25" hidden="false" customHeight="false" outlineLevel="0" collapsed="false">
      <c r="C38" s="15" t="s">
        <v>760</v>
      </c>
      <c r="D38" s="15" t="s">
        <v>172</v>
      </c>
      <c r="E38" s="15" t="s">
        <v>173</v>
      </c>
      <c r="F38" s="15" t="s">
        <v>727</v>
      </c>
      <c r="G38" s="15" t="s">
        <v>68</v>
      </c>
    </row>
    <row r="39" customFormat="false" ht="31.3" hidden="false" customHeight="false" outlineLevel="0" collapsed="false">
      <c r="C39" s="15" t="s">
        <v>761</v>
      </c>
      <c r="D39" s="15" t="s">
        <v>162</v>
      </c>
      <c r="E39" s="15" t="s">
        <v>163</v>
      </c>
      <c r="F39" s="15" t="s">
        <v>727</v>
      </c>
      <c r="G39" s="15" t="s">
        <v>68</v>
      </c>
    </row>
    <row r="40" customFormat="false" ht="31.3" hidden="false" customHeight="false" outlineLevel="0" collapsed="false">
      <c r="C40" s="15" t="s">
        <v>762</v>
      </c>
      <c r="D40" s="15" t="s">
        <v>143</v>
      </c>
      <c r="E40" s="15" t="s">
        <v>144</v>
      </c>
      <c r="F40" s="15" t="s">
        <v>727</v>
      </c>
      <c r="G40" s="15" t="s">
        <v>68</v>
      </c>
    </row>
    <row r="41" customFormat="false" ht="31.3" hidden="false" customHeight="false" outlineLevel="0" collapsed="false">
      <c r="C41" s="15" t="s">
        <v>763</v>
      </c>
      <c r="D41" s="15" t="s">
        <v>253</v>
      </c>
      <c r="E41" s="15" t="s">
        <v>254</v>
      </c>
      <c r="F41" s="15" t="s">
        <v>727</v>
      </c>
      <c r="G41" s="15" t="s">
        <v>68</v>
      </c>
    </row>
    <row r="42" customFormat="false" ht="31.3" hidden="false" customHeight="false" outlineLevel="0" collapsed="false">
      <c r="C42" s="15" t="s">
        <v>764</v>
      </c>
      <c r="D42" s="15" t="s">
        <v>203</v>
      </c>
      <c r="E42" s="15" t="s">
        <v>204</v>
      </c>
      <c r="F42" s="15" t="s">
        <v>727</v>
      </c>
      <c r="G42" s="15" t="s">
        <v>68</v>
      </c>
    </row>
    <row r="43" customFormat="false" ht="46.25" hidden="false" customHeight="false" outlineLevel="0" collapsed="false">
      <c r="C43" s="15" t="s">
        <v>765</v>
      </c>
      <c r="D43" s="15" t="s">
        <v>133</v>
      </c>
      <c r="E43" s="15" t="s">
        <v>134</v>
      </c>
      <c r="F43" s="15" t="s">
        <v>727</v>
      </c>
      <c r="G43" s="15" t="s">
        <v>68</v>
      </c>
    </row>
    <row r="44" customFormat="false" ht="46.25" hidden="false" customHeight="false" outlineLevel="0" collapsed="false">
      <c r="C44" s="15" t="s">
        <v>766</v>
      </c>
      <c r="D44" s="15" t="s">
        <v>578</v>
      </c>
      <c r="E44" s="15" t="s">
        <v>579</v>
      </c>
      <c r="F44" s="15" t="s">
        <v>727</v>
      </c>
      <c r="G44" s="15" t="s">
        <v>68</v>
      </c>
    </row>
    <row r="45" customFormat="false" ht="31.3" hidden="false" customHeight="false" outlineLevel="0" collapsed="false">
      <c r="C45" s="15" t="s">
        <v>767</v>
      </c>
      <c r="D45" s="15" t="s">
        <v>354</v>
      </c>
      <c r="E45" s="15" t="s">
        <v>355</v>
      </c>
      <c r="F45" s="15" t="s">
        <v>727</v>
      </c>
      <c r="G45" s="15" t="s">
        <v>68</v>
      </c>
    </row>
    <row r="46" customFormat="false" ht="31.3" hidden="false" customHeight="false" outlineLevel="0" collapsed="false">
      <c r="C46" s="15" t="s">
        <v>768</v>
      </c>
      <c r="D46" s="15" t="s">
        <v>275</v>
      </c>
      <c r="E46" s="15" t="s">
        <v>276</v>
      </c>
      <c r="F46" s="15" t="s">
        <v>727</v>
      </c>
      <c r="G46" s="15" t="s">
        <v>68</v>
      </c>
    </row>
    <row r="47" customFormat="false" ht="31.3" hidden="false" customHeight="false" outlineLevel="0" collapsed="false">
      <c r="C47" s="15" t="s">
        <v>769</v>
      </c>
      <c r="D47" s="15" t="s">
        <v>282</v>
      </c>
      <c r="E47" s="15" t="s">
        <v>283</v>
      </c>
      <c r="F47" s="15" t="s">
        <v>727</v>
      </c>
      <c r="G47" s="15" t="s">
        <v>68</v>
      </c>
    </row>
    <row r="48" customFormat="false" ht="31.3" hidden="false" customHeight="false" outlineLevel="0" collapsed="false">
      <c r="C48" s="15" t="s">
        <v>770</v>
      </c>
      <c r="D48" s="15" t="s">
        <v>69</v>
      </c>
      <c r="E48" s="15" t="s">
        <v>70</v>
      </c>
      <c r="F48" s="15" t="s">
        <v>727</v>
      </c>
      <c r="G48" s="15" t="s">
        <v>68</v>
      </c>
    </row>
    <row r="49" customFormat="false" ht="31.3" hidden="false" customHeight="false" outlineLevel="0" collapsed="false">
      <c r="C49" s="15" t="s">
        <v>771</v>
      </c>
      <c r="D49" s="15" t="s">
        <v>772</v>
      </c>
      <c r="E49" s="15" t="s">
        <v>773</v>
      </c>
      <c r="F49" s="15" t="s">
        <v>727</v>
      </c>
      <c r="G49" s="15" t="s">
        <v>88</v>
      </c>
    </row>
  </sheetData>
  <mergeCells count="1">
    <mergeCell ref="C3:G3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&amp;C&amp;9 Source Index | 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2026-08-07T14:08:11Z</dcterms:created>
  <dc:creator>openpyxl</dc:creator>
  <dc:description/>
  <dc:language>en-US</dc:language>
  <cp:lastModifiedBy/>
  <dcterms:modified xsi:type="dcterms:W3CDTF">2026-08-07T14:08:12Z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